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0" windowWidth="24240" windowHeight="12105" tabRatio="860" activeTab="0"/>
  </bookViews>
  <sheets>
    <sheet name="Borító" sheetId="1" r:id="rId1"/>
    <sheet name="Tartalomjegyzék" sheetId="2" r:id="rId2"/>
    <sheet name="1. melléklet" sheetId="3" r:id="rId3"/>
    <sheet name="2. melléklet" sheetId="4" r:id="rId4"/>
    <sheet name="3. melléklet" sheetId="5" r:id="rId5"/>
    <sheet name="4. melléklet" sheetId="6" r:id="rId6"/>
    <sheet name="5. melléklet" sheetId="7" r:id="rId7"/>
    <sheet name="6. melléklet" sheetId="8" r:id="rId8"/>
    <sheet name="7. melléklet" sheetId="9" r:id="rId9"/>
  </sheets>
  <externalReferences>
    <externalReference r:id="rId12"/>
  </externalReferences>
  <definedNames>
    <definedName name="enczi">'[1]rszakfössz'!$D$123</definedName>
    <definedName name="_xlnm.Print_Titles" localSheetId="5">'4. melléklet'!$1:$7</definedName>
    <definedName name="_xlnm.Print_Titles" localSheetId="7">'6. melléklet'!$3:$8</definedName>
    <definedName name="_xlnm.Print_Area" localSheetId="2">'1. melléklet'!$A$1:$L$107</definedName>
    <definedName name="_xlnm.Print_Area" localSheetId="6">'5. melléklet'!$A$1:$BW$85</definedName>
    <definedName name="_xlnm.Print_Area" localSheetId="7">'6. melléklet'!$A$1:$D$38</definedName>
    <definedName name="_xlnm.Print_Area" localSheetId="8">'7. melléklet'!$A$1:$M$136</definedName>
    <definedName name="_xlnm.Print_Area" localSheetId="0">'Borító'!$A$1:$L$32</definedName>
    <definedName name="_xlnm.Print_Area" localSheetId="1">'Tartalomjegyzék'!$A$1:$B$14</definedName>
  </definedNames>
  <calcPr fullCalcOnLoad="1"/>
</workbook>
</file>

<file path=xl/sharedStrings.xml><?xml version="1.0" encoding="utf-8"?>
<sst xmlns="http://schemas.openxmlformats.org/spreadsheetml/2006/main" count="4170" uniqueCount="977">
  <si>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</si>
  <si>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</si>
  <si>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</si>
  <si>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</si>
  <si>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</si>
  <si>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</si>
  <si>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</si>
  <si>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</si>
  <si>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</si>
  <si>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</si>
  <si>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</si>
  <si>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</si>
  <si>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</si>
  <si>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</si>
  <si>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Beruházások, felújítások, támogatás értékű felhalmozási kiadások, felhalmozási célú pénzeszközátadások</t>
  </si>
  <si>
    <t>Pénzma-radványból</t>
  </si>
  <si>
    <t>EU támogatás</t>
  </si>
  <si>
    <t>Működési bevételből</t>
  </si>
  <si>
    <t>finanszírozott fejlesztések</t>
  </si>
  <si>
    <t>Áthúzódó</t>
  </si>
  <si>
    <t>1.</t>
  </si>
  <si>
    <t>Lakó és nem lakóépület építés (412000)</t>
  </si>
  <si>
    <t>2.</t>
  </si>
  <si>
    <t>3.</t>
  </si>
  <si>
    <t>4.</t>
  </si>
  <si>
    <t>Bérlakások felújítása</t>
  </si>
  <si>
    <t>5.</t>
  </si>
  <si>
    <t>Panelprogram</t>
  </si>
  <si>
    <t>6.</t>
  </si>
  <si>
    <t>7.</t>
  </si>
  <si>
    <t>Hagyományos technológiával épült ingatlanok felújítása</t>
  </si>
  <si>
    <t>8.</t>
  </si>
  <si>
    <t>9.</t>
  </si>
  <si>
    <t>10.</t>
  </si>
  <si>
    <t>Intézményi épületfelújítások tervezési költségei</t>
  </si>
  <si>
    <t>11.</t>
  </si>
  <si>
    <t>Borpatika, Színes kisáruház épület átalakítás</t>
  </si>
  <si>
    <t>12.</t>
  </si>
  <si>
    <t>Út, autópálya építés (421100)</t>
  </si>
  <si>
    <t>13.</t>
  </si>
  <si>
    <t>14.</t>
  </si>
  <si>
    <t>Autóbusz pályaudvar rekonstrukció tervezési és egyéb költségei</t>
  </si>
  <si>
    <t>15.</t>
  </si>
  <si>
    <t>16.</t>
  </si>
  <si>
    <t>17.</t>
  </si>
  <si>
    <t>18.</t>
  </si>
  <si>
    <t>19.</t>
  </si>
  <si>
    <t>Közvilágítás (841402)</t>
  </si>
  <si>
    <t>20.</t>
  </si>
  <si>
    <t>Városi lámpahely bővítés</t>
  </si>
  <si>
    <t>21.</t>
  </si>
  <si>
    <t>Város-, községgazdálkodási m.n.s szolgáltatások (841403)</t>
  </si>
  <si>
    <t>22.</t>
  </si>
  <si>
    <t>Tervkészítések</t>
  </si>
  <si>
    <t>23.</t>
  </si>
  <si>
    <t>24.</t>
  </si>
  <si>
    <t>25.</t>
  </si>
  <si>
    <t>Helyi védettség alatt lévő épületek felújításának támogatása</t>
  </si>
  <si>
    <t>26.</t>
  </si>
  <si>
    <t>27.</t>
  </si>
  <si>
    <t>Fejezeti és általános tartalékok elszámolása (841908)</t>
  </si>
  <si>
    <t>28.</t>
  </si>
  <si>
    <t>29.</t>
  </si>
  <si>
    <t>Autóbusz pályaudvar pályázati önerő</t>
  </si>
  <si>
    <t>30.</t>
  </si>
  <si>
    <t>31.</t>
  </si>
  <si>
    <t>32.</t>
  </si>
  <si>
    <t>Választókörzeti feladatok</t>
  </si>
  <si>
    <t>33.</t>
  </si>
  <si>
    <t>34.</t>
  </si>
  <si>
    <t>35.</t>
  </si>
  <si>
    <t>36.</t>
  </si>
  <si>
    <t>37.</t>
  </si>
  <si>
    <t>Közhasznú foglalkoztatás (890442)</t>
  </si>
  <si>
    <t>38.</t>
  </si>
  <si>
    <t>39.</t>
  </si>
  <si>
    <t>Intézmények</t>
  </si>
  <si>
    <t>40.</t>
  </si>
  <si>
    <t>Intézményi Gondnokság</t>
  </si>
  <si>
    <t>41.</t>
  </si>
  <si>
    <t>42.</t>
  </si>
  <si>
    <t>43.</t>
  </si>
  <si>
    <t>44.</t>
  </si>
  <si>
    <t>45.</t>
  </si>
  <si>
    <t>46.</t>
  </si>
  <si>
    <t>47.</t>
  </si>
  <si>
    <t>48.</t>
  </si>
  <si>
    <t>49.</t>
  </si>
  <si>
    <t>50.</t>
  </si>
  <si>
    <t>51.</t>
  </si>
  <si>
    <t>52.</t>
  </si>
  <si>
    <t>53.</t>
  </si>
  <si>
    <t>54.</t>
  </si>
  <si>
    <t>Összesen:</t>
  </si>
  <si>
    <t>55.</t>
  </si>
  <si>
    <t>56.</t>
  </si>
  <si>
    <t>Végösszesen:</t>
  </si>
  <si>
    <t>CÉLTARTALÉKOK ÉS ÁLTALÁNOS TARTALÉK</t>
  </si>
  <si>
    <t xml:space="preserve"> </t>
  </si>
  <si>
    <t xml:space="preserve">Céltartalékok  </t>
  </si>
  <si>
    <t>Működési célú</t>
  </si>
  <si>
    <t>Évközi normatíva lemondás</t>
  </si>
  <si>
    <t>Piaci fejlesztési hitel (óvadéki díja)</t>
  </si>
  <si>
    <t>Fejlesztési célú</t>
  </si>
  <si>
    <t>Táncsics M. u. 27. alatti sportöltöző épület felújítása</t>
  </si>
  <si>
    <t>Választókörzeti feladatokra</t>
  </si>
  <si>
    <t>Céltartalékok összesen</t>
  </si>
  <si>
    <t>Általános tartalékok összesen</t>
  </si>
  <si>
    <t>TARTALÉKOK ÖSSZESEN</t>
  </si>
  <si>
    <t>Napsugár Óvoda</t>
  </si>
  <si>
    <t>Meseház Óvoda</t>
  </si>
  <si>
    <t>Pitypang Óvoda</t>
  </si>
  <si>
    <t>Nefelejcs Bölcsőde</t>
  </si>
  <si>
    <t>Lamberg-kastély Kulturális Központ</t>
  </si>
  <si>
    <t>Összesen</t>
  </si>
  <si>
    <t>I.</t>
  </si>
  <si>
    <t>Működési bevételek</t>
  </si>
  <si>
    <t>I.1.</t>
  </si>
  <si>
    <t>Közhatalmi bevételek</t>
  </si>
  <si>
    <t>I.2.</t>
  </si>
  <si>
    <t>I.3.</t>
  </si>
  <si>
    <t>Intézményi működési bevételek</t>
  </si>
  <si>
    <t>I.3.1.</t>
  </si>
  <si>
    <t>Egyéb saját működési bevétel</t>
  </si>
  <si>
    <t>I.3.2.</t>
  </si>
  <si>
    <t>I.3.3.</t>
  </si>
  <si>
    <t>I.4.</t>
  </si>
  <si>
    <t>I.4.2.</t>
  </si>
  <si>
    <t>I.4.3.</t>
  </si>
  <si>
    <t>I.4.4.</t>
  </si>
  <si>
    <t>I.4.5.</t>
  </si>
  <si>
    <t>I.4.6.</t>
  </si>
  <si>
    <t>I.4.7.</t>
  </si>
  <si>
    <t>I.5.</t>
  </si>
  <si>
    <t>II.</t>
  </si>
  <si>
    <t>Felhalmozási bevételek</t>
  </si>
  <si>
    <t>II.1.</t>
  </si>
  <si>
    <t xml:space="preserve">II.1.1. </t>
  </si>
  <si>
    <t>Tárgyi eszközök, immateriális javak értékesítése</t>
  </si>
  <si>
    <t>Pénzügyi befektetések bevételei</t>
  </si>
  <si>
    <t>II.2.</t>
  </si>
  <si>
    <t xml:space="preserve">II.2.1. </t>
  </si>
  <si>
    <t>II.3.</t>
  </si>
  <si>
    <t>III.</t>
  </si>
  <si>
    <t>III.1.</t>
  </si>
  <si>
    <t>Működési kiadások</t>
  </si>
  <si>
    <t>Személyi juttatások</t>
  </si>
  <si>
    <t>I.4.1.</t>
  </si>
  <si>
    <t>Felhalmozási kiadások</t>
  </si>
  <si>
    <t>II.3.3.</t>
  </si>
  <si>
    <t>Általános tartalék</t>
  </si>
  <si>
    <t>Működési célú céltartalék</t>
  </si>
  <si>
    <t>Függő, átfutó, kiegyenlítő kiadások</t>
  </si>
  <si>
    <t>Móri Polgármesteri Hivatal kiemelt előirányzatai összesen</t>
  </si>
  <si>
    <t>Intézmények kiemelt előirányzatai összesen</t>
  </si>
  <si>
    <t>ÖNKORMÁNYZAT ÖSSZESEN</t>
  </si>
  <si>
    <t>Megnevezés</t>
  </si>
  <si>
    <t>F</t>
  </si>
  <si>
    <t>G</t>
  </si>
  <si>
    <t>H</t>
  </si>
  <si>
    <t>I</t>
  </si>
  <si>
    <t>J</t>
  </si>
  <si>
    <t>K</t>
  </si>
  <si>
    <t>Felújítások</t>
  </si>
  <si>
    <t>882111 Aktív korúak ellátása</t>
  </si>
  <si>
    <t>INTÉZMÉNYEK ÖSSZESEN</t>
  </si>
  <si>
    <t>L</t>
  </si>
  <si>
    <t>M</t>
  </si>
  <si>
    <t>N</t>
  </si>
  <si>
    <t>O</t>
  </si>
  <si>
    <t>ÖNKORMÁNY-ZAT ÖSSZESEN</t>
  </si>
  <si>
    <t>370000 Szennyvíz gyűjtése, tisztítása, elhelyezése</t>
  </si>
  <si>
    <t>381103 Települési hulladék vegyes begyűjtése</t>
  </si>
  <si>
    <t>412000 Lakó és nem lakóingatlan építése</t>
  </si>
  <si>
    <t>421100 Út, autópálya építés</t>
  </si>
  <si>
    <t>522001 Közutak, hidak, alagutak üzemeltetése, fenntartása</t>
  </si>
  <si>
    <t>522003 Parkoló, garázs üzemeltetése, fenntartása</t>
  </si>
  <si>
    <t>680001 Lakóingatlan bérbeadása, üzemeltetése</t>
  </si>
  <si>
    <t>680002 Nem lakóingatlan bérbeadása, üzemeltetése</t>
  </si>
  <si>
    <t>750000 Állat-egészségügyi ellátás</t>
  </si>
  <si>
    <t>813000 Zöldterület kezelés</t>
  </si>
  <si>
    <t>841124 Területi általános végrehajtó igazgatási tevékenység</t>
  </si>
  <si>
    <t>841192 Kiemelt állami és önkormányzati rendezvények</t>
  </si>
  <si>
    <t>841402 Közvilágítás</t>
  </si>
  <si>
    <t>841906 Finanszírozási műveletek</t>
  </si>
  <si>
    <t>841908 Fejezeti és általános tartalékok elszámolása</t>
  </si>
  <si>
    <t>842155 Önkormányzat m.n.s. nemzetközi kapcsolatai</t>
  </si>
  <si>
    <t>842531 A polgári védelem ágazati feladatai</t>
  </si>
  <si>
    <t>882116 Ápolási díj méltányossági alapon</t>
  </si>
  <si>
    <t>882119 Óvodáztatási támogatás</t>
  </si>
  <si>
    <t>882122 Átmeneti segély</t>
  </si>
  <si>
    <t>882123 Temetési segély</t>
  </si>
  <si>
    <t>882129 Egyéb önkormányzati eseti pénzbeli ellátások</t>
  </si>
  <si>
    <t>882203 Köztemetés</t>
  </si>
  <si>
    <t>889969 Egyéb speciális ellátások</t>
  </si>
  <si>
    <t>890301 Civil szervezetek működési támogatása</t>
  </si>
  <si>
    <t>890442 Foglalkoztatást helyettesítő támogatásra jogosultak hosszabb időtartamú közfoglalkoztatása</t>
  </si>
  <si>
    <t>931201 Versenysport-tevékenység és támogatása</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</si>
  <si>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</si>
  <si>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</si>
  <si>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</si>
  <si>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</si>
  <si>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</si>
  <si>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</si>
  <si>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</si>
  <si>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</si>
  <si>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</si>
  <si>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</si>
  <si>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</si>
  <si>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</si>
  <si>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</si>
  <si>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</si>
  <si>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</si>
  <si>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</si>
  <si>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</si>
  <si>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</si>
  <si>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</si>
  <si>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</si>
  <si>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</si>
  <si>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</si>
  <si>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</si>
  <si>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</si>
  <si>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</si>
  <si>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</si>
  <si>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</si>
  <si>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</si>
  <si>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</si>
  <si>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</si>
  <si>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</si>
  <si>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</si>
  <si>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</si>
  <si>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</si>
  <si>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</si>
  <si>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</si>
  <si>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</si>
  <si>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</si>
  <si>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</si>
  <si>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</si>
  <si>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</si>
  <si>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</si>
  <si>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</si>
  <si>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</si>
  <si>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</si>
  <si>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</si>
  <si>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</si>
  <si>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</si>
  <si>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</si>
  <si>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</si>
  <si>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</si>
  <si>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</si>
  <si>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</si>
  <si>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</si>
  <si>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</si>
  <si>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</si>
  <si>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</si>
  <si>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</si>
  <si>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</si>
  <si>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</si>
  <si>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</si>
  <si>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</si>
  <si>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</si>
  <si>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</si>
  <si>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</si>
  <si>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</si>
  <si>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</si>
  <si>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</si>
  <si>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</si>
  <si>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</si>
  <si>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</si>
  <si>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</si>
  <si>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</si>
  <si>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</si>
  <si>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</si>
  <si>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</si>
  <si>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</si>
  <si>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</si>
  <si>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</si>
  <si>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</si>
  <si>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2013. évi előirányzat</t>
  </si>
  <si>
    <t>2013. évi</t>
  </si>
  <si>
    <t>Beruházások</t>
  </si>
  <si>
    <t>Felhalmozási célú pénzeszközátadások államháztartáson kívülre</t>
  </si>
  <si>
    <t>Fejlesztési hitelből</t>
  </si>
  <si>
    <t>KEOP 5.5.0/B pályázat előkészítési költségei</t>
  </si>
  <si>
    <t>KEOP 5.5.0/B pályázat pályázati önerő</t>
  </si>
  <si>
    <t>Mórhő Kft. fejlesztési támogatás</t>
  </si>
  <si>
    <t>Lakásalap</t>
  </si>
  <si>
    <t>2 db személygépkocsi beszerzés</t>
  </si>
  <si>
    <t>Tehergépkocsi beszerzés</t>
  </si>
  <si>
    <t>Setup Box beszerzés Mór Városi TV KFT</t>
  </si>
  <si>
    <t>Területi általános végrehajtó igazgatási tevékenység (841124)</t>
  </si>
  <si>
    <t>Szennyvíz gyűjtése, tisztítása, elhelyezése (370000)</t>
  </si>
  <si>
    <t>Szennyvízátemelő berendezések beszerzése és gerincvezeték kiépítése</t>
  </si>
  <si>
    <t>Nem lakáscélú helyiségek felújítása</t>
  </si>
  <si>
    <t>Intézményi kis összegű felújítások</t>
  </si>
  <si>
    <t>Mór út és járdaépítés, felújítás I. ütem</t>
  </si>
  <si>
    <t>Csapadékvíz elvezetés I. ütem</t>
  </si>
  <si>
    <t>Előirányzat maradvány (2012. évi választókörzeti feladatokból)</t>
  </si>
  <si>
    <t>Zöldterület kezelés (813000)</t>
  </si>
  <si>
    <t>Földrészlet vásárlás</t>
  </si>
  <si>
    <t>Ingatlan vásárlás (7432. és 7345. hrsz.)</t>
  </si>
  <si>
    <t>Intézményi játszóterek szabványosítása</t>
  </si>
  <si>
    <t>Értékmegőrző és funkcióbővítő város rehabilitáció (KDOP-2009-3.1.1/B)</t>
  </si>
  <si>
    <t>Fejlesztési célú céltartalékok</t>
  </si>
  <si>
    <t>Zrínyi u. 36. sz. alatti ingatlan kazán- és aprítéktároló építése</t>
  </si>
  <si>
    <t>Faaprító gép beszerzése</t>
  </si>
  <si>
    <t>Településrendezési Terv felülvizsgálata (213/2012. (VIII.29.) Kt. határozat alapján)</t>
  </si>
  <si>
    <t>Irányító szervtől kapott támogatás</t>
  </si>
  <si>
    <t>AR</t>
  </si>
  <si>
    <t>AS</t>
  </si>
  <si>
    <t>AT</t>
  </si>
  <si>
    <t>AV</t>
  </si>
  <si>
    <t>AW</t>
  </si>
  <si>
    <t>AU</t>
  </si>
  <si>
    <t>AZ</t>
  </si>
  <si>
    <t>AX</t>
  </si>
  <si>
    <t>Környezetvédelmi alap</t>
  </si>
  <si>
    <t>Intézményi szakmai anyagok</t>
  </si>
  <si>
    <t>Építéshatósági alap</t>
  </si>
  <si>
    <t>BA</t>
  </si>
  <si>
    <t>BB</t>
  </si>
  <si>
    <t>BC</t>
  </si>
  <si>
    <t>BD</t>
  </si>
  <si>
    <t>BE</t>
  </si>
  <si>
    <t>BF</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</si>
  <si>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</si>
  <si>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</si>
  <si>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</si>
  <si>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</si>
  <si>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</si>
  <si>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</si>
  <si>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</si>
  <si>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</si>
  <si>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</si>
  <si>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</si>
  <si>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</si>
  <si>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</si>
  <si>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</si>
  <si>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</si>
  <si>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</si>
  <si>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</si>
  <si>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</si>
  <si>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</si>
  <si>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</si>
  <si>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</si>
  <si>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</si>
  <si>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</si>
  <si>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</si>
  <si>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</si>
  <si>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</si>
  <si>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</si>
  <si>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</si>
  <si>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</si>
  <si>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</si>
  <si>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</si>
  <si>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</si>
  <si>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</si>
  <si>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</si>
  <si>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</si>
  <si>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</si>
  <si>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</si>
  <si>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</si>
  <si>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</si>
  <si>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</si>
  <si>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</si>
  <si>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</si>
  <si>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</si>
  <si>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</si>
  <si>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</si>
  <si>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</si>
  <si>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</si>
  <si>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</si>
  <si>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</si>
  <si>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</si>
  <si>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</si>
  <si>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</si>
  <si>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</si>
  <si>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</si>
  <si>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</si>
  <si>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</si>
  <si>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</si>
  <si>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</si>
  <si>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</si>
  <si>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</si>
  <si>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</si>
  <si>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</si>
  <si>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</si>
  <si>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</si>
  <si>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</si>
  <si>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</si>
  <si>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</si>
  <si>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</si>
  <si>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</si>
  <si>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</si>
  <si>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</si>
  <si>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</si>
  <si>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</si>
  <si>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</si>
  <si>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</si>
  <si>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</si>
  <si>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</si>
  <si>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</si>
  <si>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</si>
  <si>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</si>
  <si>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</si>
  <si>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</si>
  <si>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</si>
  <si>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</si>
  <si>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</si>
  <si>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</si>
  <si>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</si>
  <si>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</si>
  <si>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</si>
  <si>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</si>
  <si>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</si>
  <si>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</si>
  <si>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</si>
  <si>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</si>
  <si>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</si>
  <si>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</si>
  <si>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</si>
  <si>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</si>
  <si>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</si>
  <si>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</si>
  <si>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</si>
  <si>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</si>
  <si>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</si>
  <si>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</si>
  <si>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</si>
  <si>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</si>
  <si>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</si>
  <si>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</si>
  <si>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</si>
  <si>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317.</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</si>
  <si>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</si>
  <si>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</si>
  <si>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</si>
  <si>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</si>
  <si>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</si>
  <si>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</si>
  <si>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</si>
  <si>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</si>
  <si>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</si>
  <si>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</si>
  <si>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</si>
  <si>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</si>
  <si>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</si>
  <si>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</si>
  <si>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</si>
  <si>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</si>
  <si>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</si>
  <si>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</si>
  <si>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</si>
  <si>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</si>
  <si>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</si>
  <si>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</si>
  <si>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</si>
  <si>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</si>
  <si>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</si>
  <si>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</si>
  <si>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</si>
  <si>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</si>
  <si>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</si>
  <si>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</si>
  <si>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</si>
  <si>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</si>
  <si>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</si>
  <si>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</si>
  <si>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</si>
  <si>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</si>
  <si>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</si>
  <si>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</si>
  <si>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</si>
  <si>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</si>
  <si>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</si>
  <si>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</si>
  <si>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</si>
  <si>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</si>
  <si>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</si>
  <si>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</si>
  <si>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</si>
  <si>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</si>
  <si>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</si>
  <si>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</si>
  <si>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</si>
  <si>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</si>
  <si>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</si>
  <si>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</si>
  <si>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</si>
  <si>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</si>
  <si>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</si>
  <si>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</si>
  <si>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</si>
  <si>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</si>
  <si>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</si>
  <si>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</si>
  <si>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</si>
  <si>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</si>
  <si>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</si>
  <si>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</si>
  <si>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</si>
  <si>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</si>
  <si>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</si>
  <si>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</si>
  <si>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</si>
  <si>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</si>
  <si>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</si>
  <si>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</si>
  <si>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</si>
  <si>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</si>
  <si>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</si>
  <si>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</si>
  <si>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</si>
  <si>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</si>
  <si>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</si>
  <si>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</si>
  <si>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</si>
  <si>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</si>
  <si>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</si>
  <si>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</si>
  <si>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</si>
  <si>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</si>
  <si>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</si>
  <si>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</si>
  <si>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</si>
  <si>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</si>
  <si>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</si>
  <si>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</si>
  <si>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</si>
  <si>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</si>
  <si>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</si>
  <si>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</si>
  <si>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</si>
  <si>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</si>
  <si>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</si>
  <si>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</si>
  <si>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</si>
  <si>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</si>
  <si>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</si>
  <si>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</si>
  <si>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</si>
  <si>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</si>
  <si>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</si>
  <si>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</si>
  <si>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</si>
  <si>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</si>
  <si>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</si>
  <si>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</si>
  <si>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</si>
  <si>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</si>
  <si>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</si>
  <si>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</si>
  <si>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</si>
  <si>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</si>
  <si>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</si>
  <si>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</si>
  <si>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</si>
  <si>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</si>
  <si>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</si>
  <si>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</si>
  <si>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</si>
  <si>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</si>
  <si>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</si>
  <si>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</si>
  <si>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</si>
  <si>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</si>
  <si>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</si>
  <si>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</si>
  <si>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</si>
  <si>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</si>
  <si>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</si>
  <si>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</si>
  <si>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</si>
  <si>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</si>
  <si>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</si>
  <si>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</si>
  <si>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</si>
  <si>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</si>
  <si>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</si>
  <si>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</si>
  <si>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</si>
  <si>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</si>
  <si>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</si>
  <si>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</si>
  <si>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</si>
  <si>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</si>
  <si>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</si>
  <si>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</si>
  <si>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</si>
  <si>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</si>
  <si>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</si>
  <si>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</si>
  <si>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</si>
  <si>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</si>
  <si>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</si>
  <si>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</si>
  <si>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</si>
  <si>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</si>
  <si>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</si>
  <si>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</si>
  <si>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</si>
  <si>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</si>
  <si>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</si>
  <si>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</si>
  <si>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</si>
  <si>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</si>
  <si>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</si>
  <si>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</si>
  <si>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</si>
  <si>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</si>
  <si>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</si>
  <si>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</si>
  <si>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960302 Köztemető-fenntartás és működtetés</t>
  </si>
  <si>
    <t>932911 Szabadidős park, fürdő és strandszolgál-tatás</t>
  </si>
  <si>
    <t>KIK-es intézmények pedagógus nap</t>
  </si>
  <si>
    <t>Köztemető-fenntartás és működtetés (960302)</t>
  </si>
  <si>
    <t>Járda és gyalogút kiépítés</t>
  </si>
  <si>
    <t>Hálózat kiépítés</t>
  </si>
  <si>
    <t>Nyomtató beszerzés (2db)</t>
  </si>
  <si>
    <t>MÓR VÁROSI ÖNKORMÁNYZAT 2013 ÉVI KONSZOLIDÁLT KÖLTSÉGVETÉSE KÖTELEZŐ FELADATOK, ÖNKÉNT VÁLLALT FELADATOK, ÁLLAMI (ÁLLAMIGAZGATÁSI) FELADATOK BONTÁSBAN</t>
  </si>
  <si>
    <t>MÓR VÁROSI ÖNKORMÁNYZAT 2013 ÉVI KONSZOLIDÁLT KÖLTSÉGVETÉSE ELŐIRÁNYZAT-CSOPORTOK, KIEMELT ELŐIRÁNYZATOK SZERINTI BONTÁSBAN</t>
  </si>
  <si>
    <t>MÓR VÁROSI ÖNKORMÁNYZAT 2013 ÉVI KÖLTSÉGVETÉSE ELŐIRÁNYZAT-CSOPORTOK, KIEMELT ELŐIRÁNYZATOK SZERINTI BONTÁSBAN</t>
  </si>
  <si>
    <t>MÓRI POLGÁRMESTERI HIVATAL 2013 ÉVI KÖLTSÉGVETÉSE ELŐIRÁNYZAT-CSOPORTOK, KIEMELT ELŐIRÁNYZATOK SZERINTI BONTÁSBAN</t>
  </si>
  <si>
    <t>MÓR VÁROSI ÖNKORMÁNYZAT IRÁNYÍTÁSA ALÁ TARTOZÓ KÖLTSÉGVETÉSI SZERVEK 2013 ÉVI KÖLTSÉGVETÉSE ELŐIRÁNYZAT-CSOPORTOK, KIEMELT ELŐIRÁNYZATOK SZERINTI BONTÁSBAN</t>
  </si>
  <si>
    <t>Település-fejlesztés, település-rendezés</t>
  </si>
  <si>
    <t>Település-üzemeltetés (köztemetők, közvilágítás, utak, parkok, prakolók és egyéb közterületek kialakítása és fenntartása)</t>
  </si>
  <si>
    <t>Egészségügyi alapellátás</t>
  </si>
  <si>
    <t>Óvodai ellátás</t>
  </si>
  <si>
    <t>Kulturális szolgáltatás (nyilvános könyvtári ellátás biztosítása, kulturális örökség helyi védelme, helyi közművelődés támogatása)</t>
  </si>
  <si>
    <t>Szociális, gyermekjóléti szolgáltatások és ellátások</t>
  </si>
  <si>
    <t>Lakás- és helyiség-gazdálkodás</t>
  </si>
  <si>
    <t>Hajléktalan személyek ellátása és rehabilitációja</t>
  </si>
  <si>
    <t>Helyi adóval, gazdaság-szervezéssel és a turizmussal kapcsolatos feladatok</t>
  </si>
  <si>
    <t>Sport, ifjúsági ügyek</t>
  </si>
  <si>
    <t>Helyi közösségi közlekedés biztosítása</t>
  </si>
  <si>
    <t>Környezet-egészségügy, hulladék-gazdálkodás (közisztasás, környezet tisztaság biztosítása, rovar- és rágcsálóirtás)</t>
  </si>
  <si>
    <t>Kötelező feladatok összesen</t>
  </si>
  <si>
    <t>Helyi környezet- és természet-védelem, vízgazdálkodás, vízkárelhárítás, víziközmű-szolgáltatás</t>
  </si>
  <si>
    <t>KÖTELEZŐ FELADATOK</t>
  </si>
  <si>
    <t>ÖNKÉNT VÁLLALT FELADATOK</t>
  </si>
  <si>
    <t>Önkormányzati tulajdonú gazdasági társaságok fenntartása és működtetése</t>
  </si>
  <si>
    <t>Logopédusi, gyógy-testnevelési és iskola-pszichológusi ellátás</t>
  </si>
  <si>
    <t>Felsőoktatási ösztöndíjak, iskolatej, HPV oltás biztosítása, úszásoktatáshoz való hozzájárulás</t>
  </si>
  <si>
    <t>Alapító tagként a TDM szervezet működtetéséhez való hozzájárulás</t>
  </si>
  <si>
    <t>Fiatal házasok első lakáshoz jutásának támogatása, adósságkezelési szolgáltatás</t>
  </si>
  <si>
    <t>Önként vállalt feladatok összesen</t>
  </si>
  <si>
    <t>ÁLLAMI (ÁLLAMIGAZGATÁSI) FELADATOK</t>
  </si>
  <si>
    <t>Városi elismerő és kitüntető címek adományozása, városi rendezvények megtartása</t>
  </si>
  <si>
    <t>Ápolási díj</t>
  </si>
  <si>
    <t>Óvodáztatási, iskolakezdési támogatás</t>
  </si>
  <si>
    <t>Átmeneti segély</t>
  </si>
  <si>
    <t>Temetési segély, köztemetés</t>
  </si>
  <si>
    <t>Újszülöttek családjának támogatása</t>
  </si>
  <si>
    <t>Közgyógyellátás</t>
  </si>
  <si>
    <t>Állami (állam-igazgatási) feladatok összesen</t>
  </si>
  <si>
    <t>Helyi védelem alá helyezett épületek felújításához történő hozzájárulás</t>
  </si>
  <si>
    <t>Mór Városi Önkormányzat 2013 évi konszolidált költségvetése kötelező feladatok, önként vállalt feladatok, állami (államigazgatási) feladatok bontásban</t>
  </si>
  <si>
    <t>Mór Városi Önkormányzat irányítása alá tartozó költségvetési szervek 2013. évi költségvetése előirányzat-csoportok, kiemelt előirányzatok szerinti bontásban</t>
  </si>
  <si>
    <t>Móri Polgármesteri Hivatal 2013. évi költségvetése előirányzat-csoportok, kiemelt előirányzatok szerinti bontásban</t>
  </si>
  <si>
    <t>Mór Városi Önkormányzat 2013. évi költségvetése előirányzat-csoportok, kiemelt előirányzatok szerinti bontásban</t>
  </si>
  <si>
    <t>Mór Városi Önkormányzat 2013. évi konszolidált költségvetése előirányzat-csoportok, kiemelt előirányzatok szerinti bontásban</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</si>
  <si>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</si>
  <si>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</si>
  <si>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</si>
  <si>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</si>
  <si>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</si>
  <si>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</si>
  <si>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</si>
  <si>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</si>
  <si>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MÓR VÁROSI ÖNKORMÁNYZAT 2013 ÉVI KONSZOLIDÁLT KÖLTSÉGVETÉSI EGYENLEGE ÉS ANNAK FINANSZÍROZÁSA</t>
  </si>
  <si>
    <t>Fejlesztési bevételből</t>
  </si>
  <si>
    <t>Bányász-telep Beruházó Víziközmű Társulat kezességvállalási kötelezettség teljesítés visszatérítése</t>
  </si>
  <si>
    <t>Aktív kórházi ellátásokat kiváltó járóbeteg szolgáltatások fejlesztése ki nem utalt támogatás</t>
  </si>
  <si>
    <t>Iparűzési adó</t>
  </si>
  <si>
    <t>AY</t>
  </si>
  <si>
    <t>882201 Adósság-kezelési szolgáltatás</t>
  </si>
  <si>
    <t>POLGÁRMES-TERI HIVATAL ÖSSZESEN</t>
  </si>
  <si>
    <t>Forgalombiztonsági beavatkozások (buszöblök, buszperonok, gyalogátkelők, járda akadálymentesítés Deák-Dózsa u. fő bevezetők járdák)</t>
  </si>
  <si>
    <t>I.1.1.</t>
  </si>
  <si>
    <t>I.1.2.</t>
  </si>
  <si>
    <t>I.1.3.</t>
  </si>
  <si>
    <t>I.1.4.</t>
  </si>
  <si>
    <t>I.1.5.</t>
  </si>
  <si>
    <t>I.1.6.</t>
  </si>
  <si>
    <t>Igazgatási szolgáltatási díj</t>
  </si>
  <si>
    <t>Felügyeleti jellegű tevékenység díja</t>
  </si>
  <si>
    <t>Önkormányzatoknak átengedett közhatalmi bevételek</t>
  </si>
  <si>
    <t>Helyi adók és adójellegű bevételek</t>
  </si>
  <si>
    <t>Bírságbevételek</t>
  </si>
  <si>
    <t>Egyéb közhatalmi bevételek</t>
  </si>
  <si>
    <t>Áfa-bevételek, -visszatérülések</t>
  </si>
  <si>
    <t>Működési célú hozam- és kamatbevételek</t>
  </si>
  <si>
    <t>Működési célú támogatások államháztartáson belülről</t>
  </si>
  <si>
    <t>Működési célú átvett pénzeszközök</t>
  </si>
  <si>
    <t>I.3.5.</t>
  </si>
  <si>
    <t>Működési célú garancia- és kezességvállalásból származó megtérülés államháztartáson kívülről</t>
  </si>
  <si>
    <t>Működési célú pénzeszközátvétel államháztartáson kívülről</t>
  </si>
  <si>
    <t>Önkormányzatok működési költségvetési támogatása</t>
  </si>
  <si>
    <t>Működési célú támogatásértékű bevételek</t>
  </si>
  <si>
    <t>II.1.4.</t>
  </si>
  <si>
    <t>Felhalmozási célú támogatások államháztartáson belülről</t>
  </si>
  <si>
    <t>Önkormányzatok felhalmozási költségvetési támogatása</t>
  </si>
  <si>
    <t>II.2.4.</t>
  </si>
  <si>
    <t>Felhalmozási célú támogatásértékű bevételek</t>
  </si>
  <si>
    <t>Felhalmozási célú átvett pénzeszközök</t>
  </si>
  <si>
    <t>Felhalmozási célú pénzeszközátvétel államháztartáson kívülről</t>
  </si>
  <si>
    <t>Felhalmozási célú visszatérítendő támogatások, kölcsönök visszatérülése államháztartáson kívülről</t>
  </si>
  <si>
    <t>Finanszírozási bevételek</t>
  </si>
  <si>
    <t>Hitel-, kölcsönfelvétel államháztartáson kívülről</t>
  </si>
  <si>
    <t>III.1.1.</t>
  </si>
  <si>
    <t>III.1.2.</t>
  </si>
  <si>
    <t>III.1.3.</t>
  </si>
  <si>
    <t>Hosszú lejáratú hitelek, kölcsönök felvétele</t>
  </si>
  <si>
    <t>Likviditási célú hitelek, kölcsönök felvétele pénzügyi vállalkozástól</t>
  </si>
  <si>
    <t>Rövid lejáratú hitelek, kölcsönök felvétele</t>
  </si>
  <si>
    <t>III.2.</t>
  </si>
  <si>
    <t>Maradvány igénybevétele</t>
  </si>
  <si>
    <t>III.2.1.</t>
  </si>
  <si>
    <t>III.2.2.</t>
  </si>
  <si>
    <t>Maradvány működési célú igénybevétele</t>
  </si>
  <si>
    <t>Maradvány felhalmozási célú igénybevétele</t>
  </si>
  <si>
    <t>III.3.</t>
  </si>
  <si>
    <t>Munkaadókat terhelő járulékok és szociális hozzájárulási adó</t>
  </si>
  <si>
    <t>Dologi kiadások</t>
  </si>
  <si>
    <t>Egyéb működési célú kiadások</t>
  </si>
  <si>
    <t>Működési célú garancia- és kezességvállalásból származó kifizetés államháztartáson kívülre</t>
  </si>
  <si>
    <t>Működési célú támogatásértékű kiadások</t>
  </si>
  <si>
    <t>Működési célú pénzeszközátadások államháztartáson kívülre</t>
  </si>
  <si>
    <t>Beruházások ÁFÁ-val</t>
  </si>
  <si>
    <t>Felújítások ÁFÁ-val</t>
  </si>
  <si>
    <t>Egyéb felhalmozási célú kiadások</t>
  </si>
  <si>
    <t>II.3.4.</t>
  </si>
  <si>
    <t>Felhalmozási célú támogatásértékű kiadások</t>
  </si>
  <si>
    <t>II.3.6.</t>
  </si>
  <si>
    <t>Felhalmozási célú visszatérítendő támogatások, kölcsönök nyújtása államháztartáson kívülre</t>
  </si>
  <si>
    <t>II.3.8.</t>
  </si>
  <si>
    <t>II.3.9.</t>
  </si>
  <si>
    <t>Felhalmozási célú céltartalék</t>
  </si>
  <si>
    <t>Finanszírozási kiadások</t>
  </si>
  <si>
    <t>IV.</t>
  </si>
  <si>
    <t xml:space="preserve">IV. </t>
  </si>
  <si>
    <t>Függő, átfutó bevételek</t>
  </si>
  <si>
    <t>Hiteltörlesztés államháztartáson kívülre</t>
  </si>
  <si>
    <t>Hosszú lejáratú hitelek, kölcsönök (visszafizetése) törlesztése</t>
  </si>
  <si>
    <t>Likviditási célú hitelek, kölcsönök (visszafizetése) törlesztése pénzügyi vállalkozásnak</t>
  </si>
  <si>
    <t>Rövid lejáratú hitelek, kölcsönök (visszafizetése) törlesztése</t>
  </si>
  <si>
    <t>III.4.</t>
  </si>
  <si>
    <t>Tájékoztatásul: Központi, irányító szervi támogatás folyósítása</t>
  </si>
  <si>
    <t>Maradvány igénybevétele működési célra</t>
  </si>
  <si>
    <t>Maradvány igénybevétele felhalmozási célra</t>
  </si>
  <si>
    <t>MÓRI POLGÁRMESTERI HIVATAL KÖLTSÉGVETÉSI BEVÉTELEK ÖSSZESEN (I.+II.)</t>
  </si>
  <si>
    <t>MÓRI POLGÁRMESTERI HIVATAL BEVÉTELEK ÖSSZESEN (I.+II.+III.+IV.)</t>
  </si>
  <si>
    <t>MÓR VÁROSI ÖNKORMÁNYZAT KONSZOLIDÁLT KÖLTSÉGVETÉSI BEVÉTELEK ÖSSZESEN (I.+II.)</t>
  </si>
  <si>
    <t>MÓR VÁROSI ÖNKORMÁNYZAT KONSZOLIDÁLT BEVÉTELEK ÖSSZESEN (I.+II.+III.+IV.)</t>
  </si>
  <si>
    <t>MÓRI POLGÁRMESTERI HIVATAL KÖLTSÉGVETÉSI KIADÁSOK ÖSSZESEN (I.+II.)</t>
  </si>
  <si>
    <t>INTÉZMÉNYI KÖLTSÉGVETÉSI BEVÉTELEK ÖSSZESEN (I.+II.)</t>
  </si>
  <si>
    <t>INTÉZMÉNYI KÖLTSÉGVETÉSI KIADÁSOK ÖSSZESEN (I.+II.)</t>
  </si>
  <si>
    <t>INTÉZMÉNYI BEVÉTELEK ÖSSZESEN (I.+II.+III.+IV.)</t>
  </si>
  <si>
    <t>MÓRI POLGÁRMESTERI HIVATAL KIADÁSOK ÖSSZESEN (I.+II.+III.+IV.)</t>
  </si>
  <si>
    <t>INTÉZMÉNYI KIADÁSOK ÖSSZESEN (I.+II.+III.+IV.)</t>
  </si>
  <si>
    <t>MÓR VÁROSI ÖNKORMÁNYZAT KÖLTSÉGVETÉSI BEVÉTELEK ÖSSZESEN (I.+II.)</t>
  </si>
  <si>
    <t>MÓR VÁROSI ÖNKORMÁNYZAT BEVÉTELEK ÖSSZESEN (I.+II.+III.+IV.)</t>
  </si>
  <si>
    <t>MÓR VÁROSI ÖNKORMÁNYZAT KÖLTSÉGVETÉSI KIADÁSOK ÖSSZESEN (I.+II.)</t>
  </si>
  <si>
    <t>Központi, irányító szervi támogatás folyósítása</t>
  </si>
  <si>
    <t>MÓR VÁROSI ÖNKORMÁNYZAT KIADÁSOK ÖSSZESEN (I.+II.+III.+IV.)</t>
  </si>
  <si>
    <t>MÓR VÁROSI ÖNKORMÁNYZAT BEVÉTELEK ÖSSZESEN (I.+II.+III.)</t>
  </si>
  <si>
    <t>841403 Város-, községgazdál-kodási m.n.s. szolgáltatások</t>
  </si>
  <si>
    <t>MÓR VÁROSI ÖNKORMÁNYZAT KONSZOLIDÁLT KÖLTSÉGVETÉSI KIADÁSOK ÖSSZESEN (I.+II.)</t>
  </si>
  <si>
    <t>MÓR VÁROSI ÖNKORMÁNYZAT KONSZOLIDÁLT KIADÁSOK ÖSSZESEN (I.+II.+III.+IV.)</t>
  </si>
  <si>
    <t>Ellátottak pénzbeli juttatásai</t>
  </si>
  <si>
    <t>Tartalomjegyzék</t>
  </si>
  <si>
    <t>841901 Önkormányza-tok és társulások elszámolásai</t>
  </si>
  <si>
    <t>841907 Önkormányza-tok elszámolásai költségvetési szerveikkel</t>
  </si>
  <si>
    <t>889942 Önkormányza-tok által nyújtott lakástámogatások</t>
  </si>
  <si>
    <t>882202 Közgyógy-ellátás</t>
  </si>
  <si>
    <t>931102 Sportlétesít-mények működtetése és fejlesztése</t>
  </si>
  <si>
    <t>841112 Önkormány-zati jogalkotás</t>
  </si>
  <si>
    <t>882124 Rendkívüli gyermek-védelmi támogatás</t>
  </si>
  <si>
    <t>841126 Önkormányza-tok és társulások igazgatási tevékenysége</t>
  </si>
  <si>
    <t>882113 Lakásfenn-tartási támogatás normatív alapon</t>
  </si>
  <si>
    <t>882124 Rendkívüli gyermekvé-delmi támogatás</t>
  </si>
  <si>
    <t>Szociális Alapszolgálta-tási Központ</t>
  </si>
  <si>
    <t>Kulturális szolgáltatás (nyilvános könyvtári ellátás biztosítása, kulturális örökség helyi védelme, helyi közművelő-dés támogatása)</t>
  </si>
  <si>
    <t>Honvédelem, polgári védelem, katasztrófa-védelem, helyi közfoglalkoz-tatás</t>
  </si>
  <si>
    <t>Önkormány-zati tulajdonú gazdasági társaságok fenntartása és működtetése</t>
  </si>
  <si>
    <t>Városi elismerő és kitüntető címek adományozá-sa, városi rendezvé-nyek megtartása</t>
  </si>
  <si>
    <t>Egyházak, sport- és civil szervezetek támogatása, közalapítvá-nyok fenntartása, az egészségügyi alapellátáshoz biztosított külön támogatás</t>
  </si>
  <si>
    <t>Lakásfenntar-tási támogatás</t>
  </si>
  <si>
    <t>Rendkívüli gyermekvédel-mi támogatás</t>
  </si>
  <si>
    <t>Mór Városi Önkormányzat 2013. évi konszolidált felhalmozási költségvetése és annak finanszírozása</t>
  </si>
  <si>
    <t xml:space="preserve">elkülönítetten az európai uniós forrásból finanszírozott támogatással megvalósuló programok, projektek kiadásait, </t>
  </si>
  <si>
    <t>valamint az önkormányzat ilyen projekthez történő hozzájárulását</t>
  </si>
  <si>
    <t xml:space="preserve">kiemelt előirányzatok, azon belül szakfeladat, feladat bontásban, </t>
  </si>
  <si>
    <t>Mór Városi Önkormányzat 2013. évi konszolidált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</si>
  <si>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Műfüves pálya létesítés pályázati önerő</t>
  </si>
  <si>
    <t>Állami fenntartásba került intézmények 2012. évben vállalt kötelezettségei</t>
  </si>
  <si>
    <t>Számítógép vásárlás</t>
  </si>
  <si>
    <t>Win menza számítógépes program beszerzése</t>
  </si>
  <si>
    <t>Önjáró fűnyíró gép beszerzés</t>
  </si>
  <si>
    <t>Stihl láncfűrész beszerzés</t>
  </si>
  <si>
    <t>Étkeztetés számlázás segédmodul</t>
  </si>
  <si>
    <t>Szent Sebestyén szobor felújítása</t>
  </si>
  <si>
    <t>Intézményi Gondnokság módosított előirányzat</t>
  </si>
  <si>
    <t>Ellátó Központ módosított előirányzat</t>
  </si>
  <si>
    <t>Napsugár Óvoda módosított előirányzat</t>
  </si>
  <si>
    <t>Meseház Óvoda módosított előirányzat</t>
  </si>
  <si>
    <t>Pitypang Óvoda módosított előirányzat</t>
  </si>
  <si>
    <t>Nefelejcs Bölcsőde módosított előirányzat</t>
  </si>
  <si>
    <t>Szociális Alapszolgálta-tási Központ módosított előirányzat</t>
  </si>
  <si>
    <t>Lamberg-kastély Kulturális Központ módosított előirányzat</t>
  </si>
  <si>
    <t>INTÉZMÉNYEK ÖSSZESEN MÓDOSÍTOTT ELŐIRÁNYZAT</t>
  </si>
  <si>
    <t>890506 Egyházak közösségi és hitéleti tevékenységének támogatása</t>
  </si>
  <si>
    <t>Módosított előirányzat</t>
  </si>
  <si>
    <t>396.</t>
  </si>
  <si>
    <t>397.</t>
  </si>
  <si>
    <t>398.</t>
  </si>
  <si>
    <t>399.</t>
  </si>
  <si>
    <t>400.</t>
  </si>
  <si>
    <t>401.</t>
  </si>
  <si>
    <t>Mór Városi Önkormányzat kiemelt módosított előirányzatai összesen</t>
  </si>
  <si>
    <t>Móri Polgármesteri Hivatal kiemelt módosított előirányzatai összesen</t>
  </si>
  <si>
    <t>Intézmények kiemelt módosított előirányzatai összesen</t>
  </si>
  <si>
    <t>ÖNKORMÁNYZAT ÖSSZESEN MÓDOSÍTOTT ELŐIRÁNYZAT</t>
  </si>
  <si>
    <t>BG</t>
  </si>
  <si>
    <t>BH</t>
  </si>
  <si>
    <t>BI</t>
  </si>
  <si>
    <t>BJ</t>
  </si>
  <si>
    <t>BK</t>
  </si>
  <si>
    <t>BL</t>
  </si>
  <si>
    <t>BM</t>
  </si>
  <si>
    <t>BN</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</si>
  <si>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</si>
  <si>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</si>
  <si>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</si>
  <si>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</si>
  <si>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</si>
  <si>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</si>
  <si>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</si>
  <si>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</si>
  <si>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</si>
  <si>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</si>
  <si>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</si>
  <si>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</si>
  <si>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</si>
  <si>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</si>
  <si>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</si>
  <si>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</si>
  <si>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</si>
  <si>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</si>
  <si>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</si>
  <si>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</si>
  <si>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</si>
  <si>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</si>
  <si>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</si>
  <si>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</si>
  <si>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</si>
  <si>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</si>
  <si>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</si>
  <si>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</si>
  <si>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</si>
  <si>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</si>
  <si>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</si>
  <si>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</si>
  <si>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</si>
  <si>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</si>
  <si>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</si>
  <si>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</si>
  <si>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</si>
  <si>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</si>
  <si>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</si>
  <si>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</si>
  <si>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</si>
  <si>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</si>
  <si>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</si>
  <si>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</si>
  <si>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</si>
  <si>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</si>
  <si>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</si>
  <si>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</si>
  <si>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</si>
  <si>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</si>
  <si>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</si>
  <si>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</si>
  <si>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</si>
  <si>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</si>
  <si>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</si>
  <si>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</si>
  <si>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</si>
  <si>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</si>
  <si>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</si>
  <si>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</si>
  <si>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</si>
  <si>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</si>
  <si>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</si>
  <si>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</si>
  <si>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</si>
  <si>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</si>
  <si>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</si>
  <si>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</si>
  <si>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</si>
  <si>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</si>
  <si>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</si>
  <si>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</si>
  <si>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</si>
  <si>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</si>
  <si>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</si>
  <si>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</si>
  <si>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</si>
  <si>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</si>
  <si>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</si>
  <si>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</si>
  <si>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</si>
  <si>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</si>
  <si>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</si>
  <si>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</si>
  <si>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</si>
  <si>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692000 Számviteli, könyvvizsgálói, adószakértői tevékenység</t>
  </si>
  <si>
    <t>841907 Önkormányzatok elszámolásao a költségvetési szerveikkel</t>
  </si>
  <si>
    <t>882112 Időskorúak járadéka</t>
  </si>
  <si>
    <t>882115 Ápolási díj alanyi jogon</t>
  </si>
  <si>
    <t>882202 Közgyógyellá-tás</t>
  </si>
  <si>
    <t>869041 Család és nővédelmi egészségügyi gondozás</t>
  </si>
  <si>
    <t>869042 Ifjúság- egészségügyi gondozás</t>
  </si>
  <si>
    <t>841902 Központi költségvetési befizetések</t>
  </si>
  <si>
    <t>Bérkompenzáció</t>
  </si>
  <si>
    <t>Könyvtári érdekeltségnövelő támogatás</t>
  </si>
  <si>
    <t>Köznevelési intézmények működtetése</t>
  </si>
  <si>
    <t>Közműfejlesztési hozzájárulás</t>
  </si>
  <si>
    <t>Elektromos hálózat kiépítés (mögöttes kötelezettségvállalása miatt zárolva)</t>
  </si>
  <si>
    <t>Aktív korúak ellátása, időskorúak járadéka</t>
  </si>
  <si>
    <t>Szent István szobor készítés és környezet kialakítás</t>
  </si>
  <si>
    <t>Elektromos hálózat kiépítés miatti kötelezettség</t>
  </si>
  <si>
    <t>Sportlétesítmények működtetése és fejlesztése (931120)</t>
  </si>
  <si>
    <t>Műfüves pálya létesítés</t>
  </si>
  <si>
    <t>Mór Városi Önkormányzat Ellátó Központja</t>
  </si>
  <si>
    <t>Sodexo Magyarország Kft-től történő átvétel miatt eszközök felújítása</t>
  </si>
  <si>
    <t>Ipari mixer, és szállító edényzet beszerzése</t>
  </si>
  <si>
    <t>Gépjármű beszerzés</t>
  </si>
  <si>
    <t>Radnóti Miklós Általános Iskola távvezeték cseréje</t>
  </si>
  <si>
    <t>Család és nővédelmi egészségügyi gondozás (869041)</t>
  </si>
  <si>
    <t>Laptop beszerzés</t>
  </si>
  <si>
    <t>Külterületi utak felújítása</t>
  </si>
  <si>
    <t>Kálvária temető ravatolozó építése, és Rendőrség elhelyezése, épület felújítása</t>
  </si>
  <si>
    <t>Kiemelt állami és önkormányzati rendezvények (841192)</t>
  </si>
  <si>
    <t>Lakatfal</t>
  </si>
  <si>
    <t>Környezet-egészségügy, hulladék-gazdálkodás (közisztaság, környezet tisztaság biztosítása, rovar- és rágcsálóirtás)</t>
  </si>
  <si>
    <t>Irodabútor beszerzés</t>
  </si>
  <si>
    <t>Kossuth L. u. 10. sz. alatti ingatlan vásárlása (hrsz.:472/A/3)</t>
  </si>
  <si>
    <t>Önkormányzatok és  társulások igazgatási tevékenysége (841126)</t>
  </si>
  <si>
    <t>Önkormányzatok és társulások igazgatási tevékenysége (841126)</t>
  </si>
  <si>
    <t>Telefonhálózat felújítása</t>
  </si>
  <si>
    <t>Mária szobor pályázati önerő</t>
  </si>
  <si>
    <t>Mosogatógép beszerzés</t>
  </si>
  <si>
    <t>Német Nemzetiségi Önkormányzat Mór támogatása</t>
  </si>
  <si>
    <t>Német Nemzetiségi Önkormányzat Mór</t>
  </si>
  <si>
    <t>Gázbojler csere</t>
  </si>
  <si>
    <t>Fényképezőgép beszerzése</t>
  </si>
  <si>
    <t>Borítékoló gép beszerzése</t>
  </si>
  <si>
    <t>Hómaró beszerzése</t>
  </si>
  <si>
    <t>Település-üzemeltetés (köztemetők, közvilágítás, utak, parkok, parkolók és egyéb közterületek kialakítása és fenntartása)</t>
  </si>
  <si>
    <t>Kötelezettséggel nem terhelt céltartalék</t>
  </si>
  <si>
    <t>BO</t>
  </si>
  <si>
    <t>360000 Víztermelés, -kezelés, -ellátás</t>
  </si>
  <si>
    <t>890444 Téli közfoglalkoztatás</t>
  </si>
  <si>
    <t>Bornapi 4 mezős CRN szekrény</t>
  </si>
  <si>
    <t>Téli közfoglalkoztatás (890444)</t>
  </si>
  <si>
    <t>Aljnövénytisztító FS 410 beszerzése</t>
  </si>
  <si>
    <t>Motorfűrész MS 291 Stihl beszerzés</t>
  </si>
  <si>
    <t>Áramfejlesztő TR 2,5 Honda beszerzés</t>
  </si>
  <si>
    <t>Utánfutó beszerzés</t>
  </si>
  <si>
    <t>1. melléklet a 9/2014. (V.7.) Önkormányzati rendelethez</t>
  </si>
  <si>
    <t>2. melléklet a 9/2014. (V.7.) Önkormányzati rendelethez</t>
  </si>
  <si>
    <t>3. melléklet a 9/2014. (V.7.) Önkormányzati rendelethez</t>
  </si>
  <si>
    <t>4. melléklet a 9/2014. (V.7.) Önkormányzati rendelethez</t>
  </si>
  <si>
    <t>5. melléklet a 9/2014. (V.7.) Önkormányzati rendelethez</t>
  </si>
  <si>
    <t>6. melléklet a 9/2014. (V.7.) Önkormányzati rendelethez</t>
  </si>
  <si>
    <t>7. melléklet a 9/2014. (V.7.) Önkormányzati rendelethez</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</si>
</sst>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
    <numFmt numFmtId="166" formatCode="#,##0_ ;\-#,##0\ "/>
  </numFmts>
  <fonts count="69">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i/>
      <sz val="12"/>
      <name val="Arial"/>
      <family val="2"/>
    </font>
    <font>
      <b/>
      <sz val="14"/>
      <name val="Arial"/>
      <family val="2"/>
    </font>
    <font>
      <b/>
      <sz val="13"/>
      <name val="Arial"/>
      <family val="2"/>
    </font>
    <font>
      <i/>
      <sz val="11"/>
      <name val="Arial"/>
      <family val="2"/>
    </font>
    <font>
      <b/>
      <i/>
      <sz val="11"/>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sz val="11"/>
      <color indexed="8"/>
      <name val="Arial"/>
      <family val="2"/>
    </font>
    <font>
      <b/>
      <sz val="11"/>
      <color indexed="8"/>
      <name val="Arial"/>
      <family val="2"/>
    </font>
    <font>
      <b/>
      <i/>
      <sz val="11"/>
      <color indexed="8"/>
      <name val="Arial"/>
      <family val="2"/>
    </font>
    <font>
      <b/>
      <sz val="10"/>
      <color indexed="8"/>
      <name val="Arial"/>
      <family val="2"/>
    </font>
    <font>
      <b/>
      <sz val="12"/>
      <color indexed="8"/>
      <name val="Arial"/>
      <family val="2"/>
    </font>
    <font>
      <sz val="12"/>
      <color indexed="8"/>
      <name val="Arial"/>
      <family val="2"/>
    </font>
    <font>
      <b/>
      <i/>
      <sz val="12"/>
      <color indexed="8"/>
      <name val="Arial"/>
      <family val="2"/>
    </font>
    <font>
      <sz val="12"/>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sz val="11"/>
      <color theme="1"/>
      <name val="Arial"/>
      <family val="2"/>
    </font>
    <font>
      <b/>
      <sz val="11"/>
      <color theme="1"/>
      <name val="Arial"/>
      <family val="2"/>
    </font>
    <font>
      <b/>
      <i/>
      <sz val="11"/>
      <color theme="1"/>
      <name val="Arial"/>
      <family val="2"/>
    </font>
    <font>
      <b/>
      <sz val="10"/>
      <color theme="1"/>
      <name val="Arial"/>
      <family val="2"/>
    </font>
    <font>
      <b/>
      <sz val="12"/>
      <color theme="1"/>
      <name val="Arial"/>
      <family val="2"/>
    </font>
    <font>
      <sz val="12"/>
      <color theme="1"/>
      <name val="Arial"/>
      <family val="2"/>
    </font>
    <font>
      <b/>
      <i/>
      <sz val="12"/>
      <color theme="1"/>
      <name val="Arial"/>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C0C0C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medium"/>
      <right style="medium"/>
      <top style="medium"/>
      <bottom/>
    </border>
    <border>
      <left style="thin"/>
      <right style="medium"/>
      <top style="medium"/>
      <bottom style="medium"/>
    </border>
    <border>
      <left style="medium"/>
      <right style="medium"/>
      <top/>
      <bottom/>
    </border>
    <border>
      <left style="medium"/>
      <right style="medium"/>
      <top/>
      <bottom style="medium"/>
    </border>
    <border>
      <left style="medium"/>
      <right style="medium"/>
      <top/>
      <bottom style="thin"/>
    </border>
    <border>
      <left/>
      <right/>
      <top/>
      <bottom style="thin"/>
    </border>
    <border>
      <left style="thin"/>
      <right style="medium"/>
      <top/>
      <bottom style="thin"/>
    </border>
    <border>
      <left style="medium"/>
      <right style="medium"/>
      <top style="thin"/>
      <bottom style="thin"/>
    </border>
    <border>
      <left style="thin"/>
      <right style="medium"/>
      <top style="thin"/>
      <bottom style="thin"/>
    </border>
    <border>
      <left style="thin"/>
      <right style="medium"/>
      <top style="thin"/>
      <botto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style="medium"/>
      <right style="medium"/>
      <top style="thin"/>
      <bottom/>
    </border>
    <border>
      <left style="medium"/>
      <right/>
      <top/>
      <bottom style="medium"/>
    </border>
    <border>
      <left/>
      <right style="medium"/>
      <top/>
      <bottom/>
    </border>
    <border>
      <left style="medium"/>
      <right style="thin"/>
      <top style="thin"/>
      <bottom style="thin"/>
    </border>
    <border>
      <left style="thin"/>
      <right/>
      <top/>
      <bottom/>
    </border>
    <border>
      <left/>
      <right style="thin"/>
      <top/>
      <bottom/>
    </border>
    <border>
      <left style="thin"/>
      <right style="thin"/>
      <top style="thin"/>
      <bottom/>
    </border>
    <border>
      <left/>
      <right style="medium"/>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right/>
      <top style="medium"/>
      <bottom style="thin"/>
    </border>
    <border>
      <left/>
      <right style="medium"/>
      <top style="medium"/>
      <bottom style="thin"/>
    </border>
    <border>
      <left style="thin"/>
      <right style="medium"/>
      <top/>
      <bottom/>
    </border>
    <border>
      <left style="thin"/>
      <right style="medium"/>
      <top/>
      <bottom style="medium"/>
    </border>
    <border>
      <left style="medium"/>
      <right style="medium"/>
      <top style="medium"/>
      <bottom style="thin"/>
    </border>
    <border>
      <left/>
      <right style="medium"/>
      <top style="thin"/>
      <bottom style="medium"/>
    </border>
    <border>
      <left/>
      <right style="medium"/>
      <top style="medium"/>
      <bottom/>
    </border>
    <border>
      <left/>
      <right style="medium"/>
      <top/>
      <bottom style="medium"/>
    </border>
    <border>
      <left style="medium"/>
      <right/>
      <top style="medium"/>
      <bottom/>
    </border>
    <border>
      <left/>
      <right/>
      <top style="medium"/>
      <bottom/>
    </border>
    <border>
      <left style="thin"/>
      <right style="medium"/>
      <top style="medium"/>
      <bottom/>
    </border>
    <border>
      <left style="thin"/>
      <right style="thin"/>
      <top/>
      <bottom/>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7"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453">
    <xf numFmtId="0" fontId="0" fillId="0" borderId="0" xfId="0" applyFont="1" applyAlignment="1">
      <alignment/>
    </xf>
    <xf numFmtId="0" fontId="2" fillId="0" borderId="0" xfId="71">
      <alignment/>
      <protection/>
    </xf>
    <xf numFmtId="0" fontId="8" fillId="0" borderId="10" xfId="71" applyFont="1" applyBorder="1" applyAlignment="1">
      <alignment horizontal="justify" vertical="center" wrapText="1"/>
      <protection/>
    </xf>
    <xf numFmtId="0" fontId="2" fillId="0" borderId="0" xfId="67" applyAlignment="1">
      <alignment horizontal="right"/>
      <protection/>
    </xf>
    <xf numFmtId="0" fontId="2" fillId="0" borderId="0" xfId="67">
      <alignment/>
      <protection/>
    </xf>
    <xf numFmtId="0" fontId="9" fillId="33" borderId="11" xfId="67" applyFont="1" applyFill="1" applyBorder="1" applyAlignment="1">
      <alignment horizontal="center" vertical="center" wrapText="1"/>
      <protection/>
    </xf>
    <xf numFmtId="0" fontId="2" fillId="0" borderId="0" xfId="67" applyAlignment="1">
      <alignment wrapText="1"/>
      <protection/>
    </xf>
    <xf numFmtId="0" fontId="2" fillId="33" borderId="12" xfId="67" applyFill="1" applyBorder="1">
      <alignment/>
      <protection/>
    </xf>
    <xf numFmtId="0" fontId="2" fillId="33" borderId="13" xfId="67" applyFill="1" applyBorder="1">
      <alignment/>
      <protection/>
    </xf>
    <xf numFmtId="0" fontId="2" fillId="33" borderId="14" xfId="67" applyFill="1" applyBorder="1">
      <alignment/>
      <protection/>
    </xf>
    <xf numFmtId="3" fontId="9" fillId="34" borderId="11" xfId="67" applyNumberFormat="1" applyFont="1" applyFill="1" applyBorder="1">
      <alignment/>
      <protection/>
    </xf>
    <xf numFmtId="3" fontId="2" fillId="0" borderId="11" xfId="67" applyNumberFormat="1" applyBorder="1">
      <alignment/>
      <protection/>
    </xf>
    <xf numFmtId="3" fontId="9" fillId="34" borderId="11" xfId="67" applyNumberFormat="1" applyFont="1" applyFill="1" applyBorder="1" applyAlignment="1">
      <alignment horizontal="right" vertical="center" wrapText="1"/>
      <protection/>
    </xf>
    <xf numFmtId="3" fontId="2" fillId="35" borderId="11" xfId="67" applyNumberFormat="1" applyFill="1" applyBorder="1">
      <alignment/>
      <protection/>
    </xf>
    <xf numFmtId="3" fontId="9" fillId="36" borderId="11" xfId="67" applyNumberFormat="1" applyFont="1" applyFill="1" applyBorder="1">
      <alignment/>
      <protection/>
    </xf>
    <xf numFmtId="0" fontId="9" fillId="36" borderId="11" xfId="67" applyFont="1" applyFill="1" applyBorder="1" applyAlignment="1">
      <alignment horizontal="center" wrapText="1"/>
      <protection/>
    </xf>
    <xf numFmtId="3" fontId="2" fillId="0" borderId="11" xfId="67" applyNumberFormat="1" applyFont="1" applyFill="1" applyBorder="1">
      <alignment/>
      <protection/>
    </xf>
    <xf numFmtId="0" fontId="2" fillId="0" borderId="0" xfId="67" applyFont="1">
      <alignment/>
      <protection/>
    </xf>
    <xf numFmtId="0" fontId="10" fillId="33" borderId="15" xfId="67" applyFont="1" applyFill="1" applyBorder="1">
      <alignment/>
      <protection/>
    </xf>
    <xf numFmtId="0" fontId="2" fillId="33" borderId="10" xfId="67" applyFill="1" applyBorder="1">
      <alignment/>
      <protection/>
    </xf>
    <xf numFmtId="0" fontId="2" fillId="33" borderId="16" xfId="67" applyFill="1" applyBorder="1">
      <alignment/>
      <protection/>
    </xf>
    <xf numFmtId="3" fontId="10" fillId="34" borderId="11" xfId="67" applyNumberFormat="1" applyFont="1" applyFill="1" applyBorder="1">
      <alignment/>
      <protection/>
    </xf>
    <xf numFmtId="0" fontId="2" fillId="33" borderId="15" xfId="67" applyFill="1" applyBorder="1">
      <alignment/>
      <protection/>
    </xf>
    <xf numFmtId="0" fontId="2" fillId="0" borderId="0" xfId="67" applyFont="1" applyAlignment="1">
      <alignment horizontal="right" vertical="center"/>
      <protection/>
    </xf>
    <xf numFmtId="0" fontId="2" fillId="0" borderId="0" xfId="67" applyAlignment="1">
      <alignment vertical="center"/>
      <protection/>
    </xf>
    <xf numFmtId="0" fontId="2" fillId="0" borderId="17" xfId="67" applyFont="1" applyBorder="1" applyAlignment="1">
      <alignment vertical="center"/>
      <protection/>
    </xf>
    <xf numFmtId="0" fontId="9" fillId="0" borderId="18" xfId="67" applyFont="1" applyBorder="1" applyAlignment="1">
      <alignment horizontal="center"/>
      <protection/>
    </xf>
    <xf numFmtId="0" fontId="2" fillId="0" borderId="19" xfId="67" applyFont="1" applyBorder="1" applyAlignment="1">
      <alignment vertical="center"/>
      <protection/>
    </xf>
    <xf numFmtId="0" fontId="2" fillId="0" borderId="20" xfId="67" applyFont="1" applyBorder="1" applyAlignment="1">
      <alignment vertical="center"/>
      <protection/>
    </xf>
    <xf numFmtId="0" fontId="2" fillId="0" borderId="21" xfId="67" applyFont="1" applyBorder="1" applyAlignment="1">
      <alignment horizontal="right" vertical="center"/>
      <protection/>
    </xf>
    <xf numFmtId="0" fontId="9" fillId="0" borderId="22" xfId="67" applyFont="1" applyBorder="1" applyAlignment="1">
      <alignment horizontal="left" vertical="center"/>
      <protection/>
    </xf>
    <xf numFmtId="164" fontId="9" fillId="0" borderId="23" xfId="67" applyNumberFormat="1" applyFont="1" applyBorder="1" applyAlignment="1">
      <alignment vertical="center"/>
      <protection/>
    </xf>
    <xf numFmtId="0" fontId="9" fillId="0" borderId="0" xfId="67" applyFont="1" applyAlignment="1">
      <alignment vertical="center"/>
      <protection/>
    </xf>
    <xf numFmtId="0" fontId="2" fillId="0" borderId="24" xfId="67" applyFont="1" applyBorder="1" applyAlignment="1">
      <alignment horizontal="right" vertical="center"/>
      <protection/>
    </xf>
    <xf numFmtId="0" fontId="2" fillId="0" borderId="16" xfId="67" applyFont="1" applyBorder="1" applyAlignment="1" quotePrefix="1">
      <alignment horizontal="center" vertical="center"/>
      <protection/>
    </xf>
    <xf numFmtId="0" fontId="2" fillId="0" borderId="15" xfId="67" applyFont="1" applyBorder="1" applyAlignment="1">
      <alignment vertical="center"/>
      <protection/>
    </xf>
    <xf numFmtId="164" fontId="2" fillId="0" borderId="25" xfId="44" applyNumberFormat="1" applyFont="1" applyBorder="1" applyAlignment="1">
      <alignment vertical="center"/>
    </xf>
    <xf numFmtId="164" fontId="9" fillId="0" borderId="25" xfId="67" applyNumberFormat="1" applyFont="1" applyBorder="1" applyAlignment="1">
      <alignment vertical="center"/>
      <protection/>
    </xf>
    <xf numFmtId="0" fontId="2" fillId="0" borderId="15" xfId="67" applyFont="1" applyBorder="1" applyAlignment="1">
      <alignment vertical="center" wrapText="1"/>
      <protection/>
    </xf>
    <xf numFmtId="0" fontId="12" fillId="0" borderId="0" xfId="67" applyFont="1" applyAlignment="1">
      <alignment vertical="center"/>
      <protection/>
    </xf>
    <xf numFmtId="0" fontId="2" fillId="0" borderId="12" xfId="67" applyFont="1" applyBorder="1" applyAlignment="1">
      <alignment vertical="center" wrapText="1"/>
      <protection/>
    </xf>
    <xf numFmtId="164" fontId="2" fillId="0" borderId="26" xfId="44" applyNumberFormat="1" applyFont="1" applyBorder="1" applyAlignment="1">
      <alignment vertical="center"/>
    </xf>
    <xf numFmtId="0" fontId="13" fillId="34" borderId="27" xfId="67" applyFont="1" applyFill="1" applyBorder="1" applyAlignment="1">
      <alignment vertical="center"/>
      <protection/>
    </xf>
    <xf numFmtId="0" fontId="11" fillId="34" borderId="28" xfId="67" applyFont="1" applyFill="1" applyBorder="1" applyAlignment="1">
      <alignment vertical="center"/>
      <protection/>
    </xf>
    <xf numFmtId="164" fontId="11" fillId="34" borderId="29" xfId="67" applyNumberFormat="1" applyFont="1" applyFill="1" applyBorder="1" applyAlignment="1">
      <alignment vertical="center"/>
      <protection/>
    </xf>
    <xf numFmtId="0" fontId="2" fillId="0" borderId="0" xfId="67" applyBorder="1" applyAlignment="1">
      <alignment vertical="center"/>
      <protection/>
    </xf>
    <xf numFmtId="0" fontId="13" fillId="34" borderId="30" xfId="67" applyFont="1" applyFill="1" applyBorder="1" applyAlignment="1">
      <alignment vertical="center"/>
      <protection/>
    </xf>
    <xf numFmtId="0" fontId="11" fillId="34" borderId="31" xfId="67" applyFont="1" applyFill="1" applyBorder="1" applyAlignment="1">
      <alignment vertical="center"/>
      <protection/>
    </xf>
    <xf numFmtId="164" fontId="11" fillId="34" borderId="18" xfId="67" applyNumberFormat="1" applyFont="1" applyFill="1" applyBorder="1" applyAlignment="1">
      <alignment vertical="center"/>
      <protection/>
    </xf>
    <xf numFmtId="0" fontId="2" fillId="0" borderId="32" xfId="67" applyFont="1" applyBorder="1" applyAlignment="1">
      <alignment horizontal="right" vertical="center"/>
      <protection/>
    </xf>
    <xf numFmtId="0" fontId="11" fillId="34" borderId="30" xfId="67" applyFont="1" applyFill="1" applyBorder="1" applyAlignment="1">
      <alignment vertical="center"/>
      <protection/>
    </xf>
    <xf numFmtId="0" fontId="12" fillId="0" borderId="0" xfId="72" applyFont="1" applyBorder="1" applyAlignment="1" quotePrefix="1">
      <alignment vertical="center"/>
      <protection/>
    </xf>
    <xf numFmtId="3" fontId="12" fillId="0" borderId="0" xfId="67" applyNumberFormat="1" applyFont="1" applyAlignment="1">
      <alignment vertical="center"/>
      <protection/>
    </xf>
    <xf numFmtId="3" fontId="2" fillId="0" borderId="0" xfId="67" applyNumberFormat="1" applyAlignment="1">
      <alignment vertical="center"/>
      <protection/>
    </xf>
    <xf numFmtId="0" fontId="13" fillId="0" borderId="33" xfId="0" applyFont="1" applyBorder="1" applyAlignment="1">
      <alignment vertical="center"/>
    </xf>
    <xf numFmtId="0" fontId="11" fillId="0" borderId="0" xfId="0" applyFont="1" applyBorder="1" applyAlignment="1">
      <alignment horizontal="center" vertical="center"/>
    </xf>
    <xf numFmtId="0" fontId="13" fillId="0" borderId="22" xfId="0" applyFont="1" applyBorder="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11" fillId="0" borderId="0" xfId="0" applyFont="1" applyBorder="1" applyAlignment="1">
      <alignment horizontal="right" vertical="center"/>
    </xf>
    <xf numFmtId="0" fontId="11" fillId="0" borderId="33" xfId="0" applyFont="1" applyBorder="1" applyAlignment="1">
      <alignment horizontal="center" vertical="center"/>
    </xf>
    <xf numFmtId="0" fontId="11" fillId="0" borderId="0" xfId="0" applyFont="1" applyAlignment="1">
      <alignment vertical="center"/>
    </xf>
    <xf numFmtId="3" fontId="9" fillId="0" borderId="34" xfId="0" applyNumberFormat="1" applyFont="1" applyFill="1" applyBorder="1" applyAlignment="1">
      <alignment horizontal="center" vertical="center" wrapText="1"/>
    </xf>
    <xf numFmtId="0" fontId="11" fillId="0" borderId="33" xfId="0" applyFont="1" applyBorder="1" applyAlignment="1">
      <alignment/>
    </xf>
    <xf numFmtId="0" fontId="11" fillId="0" borderId="0" xfId="0" applyFont="1" applyBorder="1" applyAlignment="1">
      <alignment horizontal="center"/>
    </xf>
    <xf numFmtId="3" fontId="11" fillId="0" borderId="24" xfId="0" applyNumberFormat="1" applyFont="1" applyBorder="1" applyAlignment="1">
      <alignment/>
    </xf>
    <xf numFmtId="3" fontId="11" fillId="0" borderId="35" xfId="0" applyNumberFormat="1" applyFont="1" applyBorder="1" applyAlignment="1">
      <alignment/>
    </xf>
    <xf numFmtId="0" fontId="11" fillId="0" borderId="0" xfId="0" applyFont="1" applyBorder="1" applyAlignment="1">
      <alignment/>
    </xf>
    <xf numFmtId="3" fontId="11" fillId="0" borderId="19" xfId="0" applyNumberFormat="1" applyFont="1" applyBorder="1" applyAlignment="1">
      <alignment/>
    </xf>
    <xf numFmtId="0" fontId="60" fillId="0" borderId="0" xfId="0" applyFont="1" applyAlignment="1">
      <alignment horizontal="right"/>
    </xf>
    <xf numFmtId="0" fontId="61" fillId="0" borderId="0" xfId="0" applyFont="1" applyAlignment="1">
      <alignment/>
    </xf>
    <xf numFmtId="0" fontId="61" fillId="0" borderId="36" xfId="0" applyFont="1" applyBorder="1" applyAlignment="1">
      <alignment/>
    </xf>
    <xf numFmtId="0" fontId="61" fillId="0" borderId="0" xfId="0" applyFont="1" applyBorder="1" applyAlignment="1">
      <alignment/>
    </xf>
    <xf numFmtId="0" fontId="61" fillId="0" borderId="37" xfId="0" applyFont="1" applyBorder="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64" fillId="0" borderId="34" xfId="0" applyFont="1" applyBorder="1" applyAlignment="1">
      <alignment horizontal="right"/>
    </xf>
    <xf numFmtId="0" fontId="64" fillId="0" borderId="34" xfId="0" applyFont="1" applyBorder="1" applyAlignment="1">
      <alignment/>
    </xf>
    <xf numFmtId="0" fontId="64" fillId="0" borderId="0" xfId="0" applyFont="1" applyAlignment="1">
      <alignment/>
    </xf>
    <xf numFmtId="0" fontId="64" fillId="0" borderId="34" xfId="0" applyFont="1" applyBorder="1" applyAlignment="1">
      <alignment horizontal="center"/>
    </xf>
    <xf numFmtId="0" fontId="61" fillId="0" borderId="19" xfId="0" applyFont="1" applyBorder="1" applyAlignment="1">
      <alignment/>
    </xf>
    <xf numFmtId="0" fontId="64" fillId="0" borderId="0" xfId="0" applyFont="1" applyAlignment="1">
      <alignment horizontal="right"/>
    </xf>
    <xf numFmtId="0" fontId="2" fillId="0" borderId="0" xfId="67" applyAlignment="1">
      <alignment horizontal="right" vertical="center"/>
      <protection/>
    </xf>
    <xf numFmtId="0" fontId="2" fillId="0" borderId="0" xfId="67" applyFont="1" applyAlignment="1">
      <alignment horizontal="right"/>
      <protection/>
    </xf>
    <xf numFmtId="0" fontId="10" fillId="0" borderId="0" xfId="67" applyFont="1" applyAlignment="1">
      <alignment horizontal="center"/>
      <protection/>
    </xf>
    <xf numFmtId="0" fontId="10" fillId="0" borderId="0" xfId="67" applyFont="1" applyAlignment="1">
      <alignment horizontal="center" vertical="center"/>
      <protection/>
    </xf>
    <xf numFmtId="0" fontId="2" fillId="0" borderId="0" xfId="67" applyFont="1" applyBorder="1" applyAlignment="1">
      <alignment horizontal="right" vertical="center"/>
      <protection/>
    </xf>
    <xf numFmtId="0" fontId="2" fillId="0" borderId="34" xfId="67" applyFont="1" applyBorder="1" applyAlignment="1">
      <alignment horizontal="right" vertical="center"/>
      <protection/>
    </xf>
    <xf numFmtId="0" fontId="10" fillId="0" borderId="0" xfId="67" applyFont="1" applyAlignment="1">
      <alignment horizontal="right"/>
      <protection/>
    </xf>
    <xf numFmtId="0" fontId="2" fillId="0" borderId="11" xfId="67" applyBorder="1" applyAlignment="1">
      <alignment horizontal="right"/>
      <protection/>
    </xf>
    <xf numFmtId="0" fontId="2" fillId="0" borderId="11" xfId="67" applyFont="1" applyBorder="1" applyAlignment="1" quotePrefix="1">
      <alignment horizontal="center" vertical="center"/>
      <protection/>
    </xf>
    <xf numFmtId="0" fontId="2" fillId="0" borderId="11" xfId="67" applyFont="1" applyBorder="1" applyAlignment="1">
      <alignment vertical="center"/>
      <protection/>
    </xf>
    <xf numFmtId="0" fontId="9" fillId="0" borderId="11" xfId="67" applyFont="1" applyBorder="1" applyAlignment="1">
      <alignment horizontal="center"/>
      <protection/>
    </xf>
    <xf numFmtId="0" fontId="9" fillId="33" borderId="16" xfId="67" applyFont="1" applyFill="1" applyBorder="1" applyAlignment="1">
      <alignment horizontal="center" vertical="center" wrapText="1"/>
      <protection/>
    </xf>
    <xf numFmtId="0" fontId="2" fillId="0" borderId="10" xfId="67" applyFont="1" applyBorder="1" applyAlignment="1">
      <alignment vertical="center"/>
      <protection/>
    </xf>
    <xf numFmtId="0" fontId="2" fillId="0" borderId="38" xfId="67" applyFont="1" applyBorder="1" applyAlignment="1" quotePrefix="1">
      <alignment horizontal="center" vertical="center"/>
      <protection/>
    </xf>
    <xf numFmtId="0" fontId="2" fillId="0" borderId="22" xfId="67" applyBorder="1" applyAlignment="1">
      <alignment/>
      <protection/>
    </xf>
    <xf numFmtId="0" fontId="2" fillId="0" borderId="22" xfId="67" applyBorder="1" applyAlignment="1">
      <alignment horizontal="right"/>
      <protection/>
    </xf>
    <xf numFmtId="0" fontId="9" fillId="0" borderId="14" xfId="67" applyFont="1" applyBorder="1" applyAlignment="1">
      <alignment horizontal="center"/>
      <protection/>
    </xf>
    <xf numFmtId="0" fontId="2" fillId="33" borderId="39" xfId="67" applyFill="1" applyBorder="1" applyAlignment="1">
      <alignment wrapText="1"/>
      <protection/>
    </xf>
    <xf numFmtId="0" fontId="2" fillId="33" borderId="0" xfId="67" applyFill="1" applyBorder="1" applyAlignment="1">
      <alignment wrapText="1"/>
      <protection/>
    </xf>
    <xf numFmtId="0" fontId="2" fillId="33" borderId="40" xfId="67" applyFill="1" applyBorder="1" applyAlignment="1">
      <alignment wrapText="1"/>
      <protection/>
    </xf>
    <xf numFmtId="0" fontId="9" fillId="33" borderId="41" xfId="67" applyFont="1" applyFill="1" applyBorder="1" applyAlignment="1">
      <alignment horizontal="center" vertical="center" wrapText="1"/>
      <protection/>
    </xf>
    <xf numFmtId="0" fontId="61" fillId="6" borderId="0" xfId="0" applyFont="1" applyFill="1" applyAlignment="1">
      <alignment/>
    </xf>
    <xf numFmtId="3" fontId="11" fillId="6" borderId="21" xfId="0" applyNumberFormat="1" applyFont="1" applyFill="1" applyBorder="1" applyAlignment="1">
      <alignment vertical="center"/>
    </xf>
    <xf numFmtId="3" fontId="11" fillId="6" borderId="24" xfId="0" applyNumberFormat="1" applyFont="1" applyFill="1" applyBorder="1" applyAlignment="1">
      <alignment vertical="center"/>
    </xf>
    <xf numFmtId="0" fontId="61" fillId="6" borderId="19" xfId="0" applyFont="1" applyFill="1" applyBorder="1" applyAlignment="1">
      <alignment/>
    </xf>
    <xf numFmtId="3" fontId="11" fillId="6" borderId="24" xfId="0" applyNumberFormat="1" applyFont="1" applyFill="1" applyBorder="1" applyAlignment="1">
      <alignment/>
    </xf>
    <xf numFmtId="3" fontId="11" fillId="6" borderId="35" xfId="0" applyNumberFormat="1" applyFont="1" applyFill="1" applyBorder="1" applyAlignment="1">
      <alignment/>
    </xf>
    <xf numFmtId="3" fontId="11" fillId="6" borderId="32" xfId="0" applyNumberFormat="1" applyFont="1" applyFill="1" applyBorder="1" applyAlignment="1">
      <alignment vertical="center"/>
    </xf>
    <xf numFmtId="3" fontId="11" fillId="6" borderId="19" xfId="0" applyNumberFormat="1" applyFont="1" applyFill="1" applyBorder="1" applyAlignment="1">
      <alignment/>
    </xf>
    <xf numFmtId="3" fontId="11" fillId="6" borderId="20" xfId="0" applyNumberFormat="1" applyFont="1" applyFill="1" applyBorder="1" applyAlignment="1">
      <alignment vertical="center"/>
    </xf>
    <xf numFmtId="0" fontId="61" fillId="0" borderId="0" xfId="0" applyFont="1" applyFill="1" applyAlignment="1">
      <alignment/>
    </xf>
    <xf numFmtId="0" fontId="64" fillId="0" borderId="34" xfId="0" applyFont="1" applyFill="1" applyBorder="1" applyAlignment="1">
      <alignment horizontal="center"/>
    </xf>
    <xf numFmtId="0" fontId="61" fillId="0" borderId="34" xfId="0" applyFont="1" applyBorder="1" applyAlignment="1">
      <alignment/>
    </xf>
    <xf numFmtId="3" fontId="62" fillId="12" borderId="34" xfId="0" applyNumberFormat="1" applyFont="1" applyFill="1" applyBorder="1" applyAlignment="1">
      <alignment vertical="center"/>
    </xf>
    <xf numFmtId="0" fontId="61" fillId="0" borderId="34" xfId="0" applyFont="1" applyBorder="1" applyAlignment="1">
      <alignment/>
    </xf>
    <xf numFmtId="3" fontId="61" fillId="0" borderId="34" xfId="0" applyNumberFormat="1" applyFont="1" applyBorder="1" applyAlignment="1">
      <alignment/>
    </xf>
    <xf numFmtId="0" fontId="2" fillId="0" borderId="10" xfId="67" applyFont="1" applyBorder="1" applyAlignment="1">
      <alignment vertical="center" wrapText="1"/>
      <protection/>
    </xf>
    <xf numFmtId="0" fontId="17" fillId="0" borderId="33" xfId="0" applyFont="1" applyBorder="1" applyAlignment="1">
      <alignment vertical="center"/>
    </xf>
    <xf numFmtId="0" fontId="18" fillId="0" borderId="0" xfId="0" applyFont="1" applyBorder="1" applyAlignment="1">
      <alignment horizontal="center" vertical="center"/>
    </xf>
    <xf numFmtId="0" fontId="17" fillId="0" borderId="0" xfId="0" applyFont="1" applyAlignment="1">
      <alignment vertical="center"/>
    </xf>
    <xf numFmtId="0" fontId="18" fillId="0" borderId="10" xfId="0" applyFont="1" applyBorder="1" applyAlignment="1">
      <alignment vertical="center"/>
    </xf>
    <xf numFmtId="0" fontId="17" fillId="0" borderId="10" xfId="0" applyFont="1" applyBorder="1" applyAlignment="1">
      <alignment vertical="center"/>
    </xf>
    <xf numFmtId="3" fontId="18" fillId="0" borderId="24" xfId="0" applyNumberFormat="1" applyFont="1" applyBorder="1" applyAlignment="1">
      <alignment vertical="center"/>
    </xf>
    <xf numFmtId="3" fontId="18" fillId="0" borderId="25" xfId="0" applyNumberFormat="1" applyFont="1" applyBorder="1" applyAlignment="1">
      <alignment vertical="center"/>
    </xf>
    <xf numFmtId="0" fontId="63" fillId="0" borderId="13" xfId="0" applyFont="1" applyBorder="1" applyAlignment="1">
      <alignment/>
    </xf>
    <xf numFmtId="3" fontId="18" fillId="0" borderId="24" xfId="0" applyNumberFormat="1" applyFont="1" applyBorder="1" applyAlignment="1">
      <alignment/>
    </xf>
    <xf numFmtId="3" fontId="18" fillId="0" borderId="35" xfId="0" applyNumberFormat="1" applyFont="1" applyBorder="1" applyAlignment="1">
      <alignment/>
    </xf>
    <xf numFmtId="3" fontId="18" fillId="6" borderId="35" xfId="0" applyNumberFormat="1" applyFont="1" applyFill="1" applyBorder="1" applyAlignment="1">
      <alignment/>
    </xf>
    <xf numFmtId="3" fontId="11" fillId="6" borderId="32" xfId="0" applyNumberFormat="1" applyFont="1" applyFill="1" applyBorder="1" applyAlignment="1">
      <alignment/>
    </xf>
    <xf numFmtId="0" fontId="2" fillId="0" borderId="0" xfId="71" applyBorder="1">
      <alignment/>
      <protection/>
    </xf>
    <xf numFmtId="0" fontId="62" fillId="0" borderId="34" xfId="0" applyFont="1" applyBorder="1" applyAlignment="1">
      <alignment horizontal="right"/>
    </xf>
    <xf numFmtId="3" fontId="11" fillId="0" borderId="34" xfId="0" applyNumberFormat="1" applyFont="1" applyFill="1" applyBorder="1" applyAlignment="1">
      <alignment horizontal="center" vertical="center" wrapText="1"/>
    </xf>
    <xf numFmtId="0" fontId="18" fillId="0" borderId="13" xfId="0" applyFont="1" applyBorder="1" applyAlignment="1">
      <alignment horizontal="center" vertical="center"/>
    </xf>
    <xf numFmtId="0" fontId="18" fillId="0" borderId="22" xfId="0" applyFont="1" applyBorder="1" applyAlignment="1">
      <alignment vertical="center"/>
    </xf>
    <xf numFmtId="3" fontId="18" fillId="0" borderId="21" xfId="0" applyNumberFormat="1" applyFont="1" applyBorder="1" applyAlignment="1">
      <alignment vertical="center"/>
    </xf>
    <xf numFmtId="0" fontId="18" fillId="0" borderId="33" xfId="0" applyFont="1" applyBorder="1" applyAlignment="1">
      <alignment vertical="center"/>
    </xf>
    <xf numFmtId="0" fontId="18" fillId="0" borderId="0" xfId="0" applyFont="1" applyAlignment="1">
      <alignment vertical="center"/>
    </xf>
    <xf numFmtId="0" fontId="18" fillId="0" borderId="22"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quotePrefix="1">
      <alignment horizontal="center" vertical="center"/>
    </xf>
    <xf numFmtId="0" fontId="18" fillId="0" borderId="22" xfId="0" applyFont="1" applyBorder="1" applyAlignment="1" quotePrefix="1">
      <alignment vertical="center"/>
    </xf>
    <xf numFmtId="0" fontId="17" fillId="0" borderId="0" xfId="0" applyFont="1" applyBorder="1" applyAlignment="1">
      <alignment vertical="center"/>
    </xf>
    <xf numFmtId="0" fontId="17" fillId="0" borderId="10" xfId="0" applyFont="1" applyBorder="1" applyAlignment="1" quotePrefix="1">
      <alignment horizontal="center" vertical="center"/>
    </xf>
    <xf numFmtId="3" fontId="18" fillId="0" borderId="19" xfId="0" applyNumberFormat="1" applyFont="1" applyBorder="1" applyAlignment="1">
      <alignment vertical="center"/>
    </xf>
    <xf numFmtId="0" fontId="18" fillId="0" borderId="10" xfId="0" applyFont="1" applyBorder="1" applyAlignment="1" quotePrefix="1">
      <alignment horizontal="left" vertical="center"/>
    </xf>
    <xf numFmtId="0" fontId="18" fillId="0" borderId="42"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3" fontId="11" fillId="0" borderId="32" xfId="0" applyNumberFormat="1" applyFont="1" applyFill="1" applyBorder="1" applyAlignment="1">
      <alignment vertical="center"/>
    </xf>
    <xf numFmtId="0" fontId="18" fillId="0" borderId="13" xfId="0" applyFont="1" applyBorder="1" applyAlignment="1" quotePrefix="1">
      <alignment horizontal="center" vertical="center"/>
    </xf>
    <xf numFmtId="3" fontId="13" fillId="0" borderId="21" xfId="0" applyNumberFormat="1" applyFont="1" applyBorder="1" applyAlignment="1">
      <alignment vertical="center"/>
    </xf>
    <xf numFmtId="0" fontId="18" fillId="0" borderId="22" xfId="0" applyFont="1" applyBorder="1" applyAlignment="1" quotePrefix="1">
      <alignment horizontal="center" vertical="center"/>
    </xf>
    <xf numFmtId="3" fontId="11" fillId="0" borderId="19" xfId="0" applyNumberFormat="1" applyFont="1" applyFill="1" applyBorder="1" applyAlignment="1">
      <alignment vertical="center"/>
    </xf>
    <xf numFmtId="3" fontId="18" fillId="0" borderId="19" xfId="0" applyNumberFormat="1" applyFont="1" applyFill="1" applyBorder="1" applyAlignment="1">
      <alignment vertical="center"/>
    </xf>
    <xf numFmtId="3" fontId="11" fillId="0" borderId="24" xfId="0" applyNumberFormat="1" applyFont="1" applyFill="1" applyBorder="1" applyAlignment="1">
      <alignment vertical="center"/>
    </xf>
    <xf numFmtId="3" fontId="18" fillId="0" borderId="24" xfId="0" applyNumberFormat="1" applyFont="1" applyFill="1" applyBorder="1" applyAlignment="1">
      <alignment vertical="center"/>
    </xf>
    <xf numFmtId="0" fontId="0" fillId="0" borderId="43" xfId="0" applyFont="1" applyBorder="1" applyAlignment="1">
      <alignment/>
    </xf>
    <xf numFmtId="3" fontId="11" fillId="0" borderId="20" xfId="0" applyNumberFormat="1" applyFont="1" applyFill="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8" fillId="0" borderId="33" xfId="0" applyFont="1" applyBorder="1" applyAlignment="1">
      <alignment/>
    </xf>
    <xf numFmtId="0" fontId="18" fillId="0" borderId="0" xfId="0" applyFont="1" applyBorder="1" applyAlignment="1">
      <alignment/>
    </xf>
    <xf numFmtId="0" fontId="18" fillId="0" borderId="10" xfId="0" applyFont="1" applyBorder="1" applyAlignment="1">
      <alignment horizontal="center"/>
    </xf>
    <xf numFmtId="0" fontId="18" fillId="0" borderId="10" xfId="0" applyFont="1" applyBorder="1" applyAlignment="1">
      <alignment/>
    </xf>
    <xf numFmtId="0" fontId="18" fillId="0" borderId="42" xfId="0" applyFont="1" applyBorder="1" applyAlignment="1">
      <alignment/>
    </xf>
    <xf numFmtId="0" fontId="18" fillId="0" borderId="13" xfId="0" applyFont="1" applyBorder="1" applyAlignment="1">
      <alignment/>
    </xf>
    <xf numFmtId="0" fontId="18" fillId="0" borderId="47" xfId="0" applyFont="1" applyBorder="1" applyAlignment="1">
      <alignment/>
    </xf>
    <xf numFmtId="0" fontId="18" fillId="0" borderId="0" xfId="0" applyFont="1" applyBorder="1" applyAlignment="1">
      <alignment horizontal="center"/>
    </xf>
    <xf numFmtId="3" fontId="18" fillId="0" borderId="24" xfId="0" applyNumberFormat="1" applyFont="1" applyFill="1" applyBorder="1" applyAlignment="1">
      <alignment/>
    </xf>
    <xf numFmtId="3" fontId="11" fillId="0" borderId="24" xfId="0" applyNumberFormat="1" applyFont="1" applyFill="1" applyBorder="1" applyAlignment="1">
      <alignment/>
    </xf>
    <xf numFmtId="3" fontId="11" fillId="0" borderId="20" xfId="0" applyNumberFormat="1" applyFont="1" applyFill="1" applyBorder="1" applyAlignment="1">
      <alignment/>
    </xf>
    <xf numFmtId="0" fontId="13" fillId="0" borderId="33" xfId="0" applyFont="1" applyBorder="1" applyAlignment="1">
      <alignment/>
    </xf>
    <xf numFmtId="0" fontId="13" fillId="0" borderId="0" xfId="0" applyFont="1" applyBorder="1" applyAlignment="1">
      <alignment/>
    </xf>
    <xf numFmtId="0" fontId="0" fillId="0" borderId="0" xfId="0" applyFont="1" applyAlignment="1">
      <alignment/>
    </xf>
    <xf numFmtId="0" fontId="18" fillId="0" borderId="10" xfId="0" applyFont="1" applyBorder="1" applyAlignment="1" quotePrefix="1">
      <alignment horizontal="center" vertical="center"/>
    </xf>
    <xf numFmtId="0" fontId="11" fillId="0" borderId="45" xfId="0" applyFont="1" applyFill="1" applyBorder="1" applyAlignment="1">
      <alignment vertical="center"/>
    </xf>
    <xf numFmtId="3" fontId="11" fillId="0" borderId="34" xfId="0" applyNumberFormat="1" applyFont="1" applyFill="1" applyBorder="1" applyAlignment="1">
      <alignment/>
    </xf>
    <xf numFmtId="0" fontId="65" fillId="0" borderId="34" xfId="0" applyFont="1" applyBorder="1" applyAlignment="1">
      <alignment horizontal="right"/>
    </xf>
    <xf numFmtId="0" fontId="10" fillId="37" borderId="44" xfId="0" applyFont="1" applyFill="1" applyBorder="1" applyAlignment="1">
      <alignment horizontal="center" vertical="center"/>
    </xf>
    <xf numFmtId="0" fontId="10" fillId="37" borderId="45" xfId="0" applyFont="1" applyFill="1" applyBorder="1" applyAlignment="1">
      <alignment vertical="center"/>
    </xf>
    <xf numFmtId="0" fontId="8" fillId="37" borderId="45" xfId="0" applyFont="1" applyFill="1" applyBorder="1" applyAlignment="1">
      <alignment vertical="center"/>
    </xf>
    <xf numFmtId="3" fontId="10" fillId="37" borderId="34" xfId="0" applyNumberFormat="1" applyFont="1" applyFill="1" applyBorder="1" applyAlignment="1">
      <alignment vertical="center"/>
    </xf>
    <xf numFmtId="0" fontId="8" fillId="0" borderId="0" xfId="0" applyFont="1" applyAlignment="1">
      <alignment vertical="center"/>
    </xf>
    <xf numFmtId="0" fontId="8" fillId="0" borderId="33" xfId="0" applyFont="1" applyBorder="1" applyAlignment="1">
      <alignment vertical="center"/>
    </xf>
    <xf numFmtId="0" fontId="10" fillId="0" borderId="0" xfId="0" applyFont="1" applyBorder="1" applyAlignment="1">
      <alignment horizontal="center" vertical="center"/>
    </xf>
    <xf numFmtId="0" fontId="10" fillId="0" borderId="22" xfId="0" applyFont="1" applyBorder="1" applyAlignment="1">
      <alignment vertical="center"/>
    </xf>
    <xf numFmtId="0" fontId="8" fillId="0" borderId="22" xfId="0" applyFont="1" applyBorder="1" applyAlignment="1">
      <alignment vertical="center"/>
    </xf>
    <xf numFmtId="3" fontId="10" fillId="0" borderId="21"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24" xfId="0" applyNumberFormat="1" applyFont="1" applyBorder="1" applyAlignment="1">
      <alignment vertical="center"/>
    </xf>
    <xf numFmtId="0" fontId="14" fillId="0" borderId="33" xfId="0" applyFont="1" applyBorder="1" applyAlignment="1">
      <alignment vertical="center"/>
    </xf>
    <xf numFmtId="0" fontId="14" fillId="0" borderId="0" xfId="0" applyFont="1" applyAlignment="1">
      <alignment vertical="center"/>
    </xf>
    <xf numFmtId="0" fontId="10" fillId="0" borderId="0" xfId="0" applyFont="1" applyBorder="1" applyAlignment="1">
      <alignment horizontal="right" vertical="center"/>
    </xf>
    <xf numFmtId="0" fontId="10" fillId="0" borderId="22"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4" borderId="34" xfId="0" applyNumberFormat="1" applyFont="1" applyFill="1" applyBorder="1" applyAlignment="1">
      <alignment vertical="center"/>
    </xf>
    <xf numFmtId="0" fontId="10" fillId="0" borderId="33" xfId="0" applyFont="1" applyBorder="1" applyAlignment="1">
      <alignment vertical="center"/>
    </xf>
    <xf numFmtId="0" fontId="10" fillId="0" borderId="0" xfId="0" applyFont="1" applyAlignment="1">
      <alignment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vertical="center"/>
    </xf>
    <xf numFmtId="0" fontId="8" fillId="0" borderId="22" xfId="0" applyFont="1" applyFill="1" applyBorder="1" applyAlignment="1">
      <alignment vertical="center"/>
    </xf>
    <xf numFmtId="3" fontId="65" fillId="0" borderId="24" xfId="0" applyNumberFormat="1" applyFont="1" applyBorder="1" applyAlignment="1">
      <alignment/>
    </xf>
    <xf numFmtId="0" fontId="66" fillId="0" borderId="0" xfId="0" applyFont="1" applyAlignment="1">
      <alignment/>
    </xf>
    <xf numFmtId="0" fontId="10" fillId="37" borderId="44" xfId="0" applyFont="1" applyFill="1" applyBorder="1" applyAlignment="1">
      <alignment horizontal="left" vertical="center"/>
    </xf>
    <xf numFmtId="0" fontId="10" fillId="37" borderId="45" xfId="0" applyFont="1" applyFill="1" applyBorder="1" applyAlignment="1">
      <alignment horizontal="left" vertical="center"/>
    </xf>
    <xf numFmtId="0" fontId="10" fillId="37" borderId="45" xfId="0" applyFont="1" applyFill="1" applyBorder="1" applyAlignment="1">
      <alignment vertical="center" wrapText="1"/>
    </xf>
    <xf numFmtId="3" fontId="10" fillId="37" borderId="21" xfId="0" applyNumberFormat="1" applyFont="1" applyFill="1" applyBorder="1" applyAlignment="1">
      <alignment vertical="center"/>
    </xf>
    <xf numFmtId="0" fontId="10" fillId="37" borderId="44" xfId="0" applyFont="1" applyFill="1" applyBorder="1" applyAlignment="1">
      <alignment horizontal="center"/>
    </xf>
    <xf numFmtId="0" fontId="10" fillId="37" borderId="45" xfId="0" applyFont="1" applyFill="1" applyBorder="1" applyAlignment="1">
      <alignment/>
    </xf>
    <xf numFmtId="3" fontId="10" fillId="37" borderId="34" xfId="0" applyNumberFormat="1" applyFont="1" applyFill="1" applyBorder="1" applyAlignment="1">
      <alignment/>
    </xf>
    <xf numFmtId="0" fontId="65" fillId="0" borderId="0" xfId="0" applyFont="1" applyAlignment="1">
      <alignment/>
    </xf>
    <xf numFmtId="0" fontId="10" fillId="0" borderId="33" xfId="0" applyFont="1" applyBorder="1" applyAlignment="1">
      <alignment/>
    </xf>
    <xf numFmtId="0" fontId="10" fillId="0" borderId="0" xfId="0" applyFont="1" applyBorder="1" applyAlignment="1">
      <alignment horizontal="center"/>
    </xf>
    <xf numFmtId="0" fontId="10" fillId="0" borderId="22" xfId="0" applyFont="1" applyBorder="1" applyAlignment="1">
      <alignment/>
    </xf>
    <xf numFmtId="0" fontId="10" fillId="0" borderId="48" xfId="0" applyFont="1" applyBorder="1" applyAlignment="1">
      <alignment/>
    </xf>
    <xf numFmtId="3" fontId="10" fillId="0" borderId="21" xfId="0" applyNumberFormat="1" applyFont="1" applyBorder="1" applyAlignment="1">
      <alignment/>
    </xf>
    <xf numFmtId="0" fontId="10" fillId="0" borderId="10" xfId="0" applyFont="1" applyBorder="1" applyAlignment="1">
      <alignment/>
    </xf>
    <xf numFmtId="0" fontId="65" fillId="0" borderId="10" xfId="0" applyFont="1" applyBorder="1" applyAlignment="1">
      <alignment/>
    </xf>
    <xf numFmtId="0" fontId="10" fillId="0" borderId="42" xfId="0" applyFont="1" applyBorder="1" applyAlignment="1">
      <alignment/>
    </xf>
    <xf numFmtId="3" fontId="10" fillId="0" borderId="24" xfId="0" applyNumberFormat="1" applyFont="1" applyBorder="1" applyAlignment="1">
      <alignment/>
    </xf>
    <xf numFmtId="0" fontId="10" fillId="0" borderId="13" xfId="0" applyFont="1" applyBorder="1" applyAlignment="1">
      <alignment/>
    </xf>
    <xf numFmtId="0" fontId="65" fillId="0" borderId="13" xfId="0" applyFont="1" applyBorder="1" applyAlignment="1">
      <alignment/>
    </xf>
    <xf numFmtId="0" fontId="10" fillId="0" borderId="47" xfId="0" applyFont="1" applyBorder="1" applyAlignment="1">
      <alignment/>
    </xf>
    <xf numFmtId="3" fontId="10" fillId="0" borderId="35" xfId="0" applyNumberFormat="1" applyFont="1" applyFill="1" applyBorder="1" applyAlignment="1">
      <alignment/>
    </xf>
    <xf numFmtId="0" fontId="65" fillId="37" borderId="45" xfId="0" applyFont="1" applyFill="1" applyBorder="1" applyAlignment="1">
      <alignment/>
    </xf>
    <xf numFmtId="0" fontId="67" fillId="0" borderId="0" xfId="0" applyFont="1" applyAlignment="1">
      <alignment/>
    </xf>
    <xf numFmtId="0" fontId="10" fillId="34" borderId="44" xfId="0" applyFont="1" applyFill="1" applyBorder="1" applyAlignment="1">
      <alignment horizontal="left" vertical="center"/>
    </xf>
    <xf numFmtId="0" fontId="10" fillId="34" borderId="45" xfId="0" applyFont="1" applyFill="1" applyBorder="1" applyAlignment="1">
      <alignment/>
    </xf>
    <xf numFmtId="0" fontId="8" fillId="34" borderId="45" xfId="0" applyFont="1" applyFill="1" applyBorder="1" applyAlignment="1">
      <alignment/>
    </xf>
    <xf numFmtId="3" fontId="10" fillId="36" borderId="34" xfId="0" applyNumberFormat="1" applyFont="1" applyFill="1" applyBorder="1" applyAlignment="1">
      <alignment/>
    </xf>
    <xf numFmtId="16" fontId="10" fillId="0" borderId="0" xfId="0" applyNumberFormat="1" applyFont="1" applyBorder="1" applyAlignment="1">
      <alignment horizontal="center"/>
    </xf>
    <xf numFmtId="0" fontId="10" fillId="0" borderId="49" xfId="0" applyFont="1" applyBorder="1" applyAlignment="1">
      <alignment/>
    </xf>
    <xf numFmtId="0" fontId="10" fillId="0" borderId="50" xfId="0" applyFont="1" applyBorder="1" applyAlignment="1">
      <alignment/>
    </xf>
    <xf numFmtId="3" fontId="10" fillId="0" borderId="19" xfId="0" applyNumberFormat="1" applyFont="1" applyBorder="1" applyAlignment="1">
      <alignment/>
    </xf>
    <xf numFmtId="0" fontId="68" fillId="0" borderId="0" xfId="0" applyFont="1" applyAlignment="1">
      <alignment/>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5" xfId="0" applyFont="1" applyFill="1" applyBorder="1" applyAlignment="1">
      <alignment vertical="center"/>
    </xf>
    <xf numFmtId="0" fontId="8" fillId="0" borderId="45" xfId="0" applyFont="1" applyFill="1" applyBorder="1" applyAlignment="1">
      <alignment vertical="center"/>
    </xf>
    <xf numFmtId="3" fontId="10" fillId="0" borderId="19" xfId="0" applyNumberFormat="1" applyFont="1" applyFill="1" applyBorder="1" applyAlignment="1">
      <alignment/>
    </xf>
    <xf numFmtId="0" fontId="10" fillId="37" borderId="46" xfId="0" applyFont="1" applyFill="1" applyBorder="1" applyAlignment="1">
      <alignment/>
    </xf>
    <xf numFmtId="0" fontId="10" fillId="34" borderId="36" xfId="0" applyFont="1" applyFill="1" applyBorder="1" applyAlignment="1">
      <alignment horizontal="left" vertical="center"/>
    </xf>
    <xf numFmtId="0" fontId="10" fillId="34" borderId="43" xfId="0" applyFont="1" applyFill="1" applyBorder="1" applyAlignment="1">
      <alignment/>
    </xf>
    <xf numFmtId="0" fontId="8" fillId="34" borderId="43" xfId="0" applyFont="1" applyFill="1" applyBorder="1" applyAlignment="1">
      <alignment/>
    </xf>
    <xf numFmtId="3" fontId="10" fillId="34" borderId="20" xfId="0" applyNumberFormat="1" applyFont="1" applyFill="1" applyBorder="1" applyAlignment="1">
      <alignment vertical="center"/>
    </xf>
    <xf numFmtId="3" fontId="18" fillId="0" borderId="23" xfId="0" applyNumberFormat="1" applyFont="1" applyBorder="1" applyAlignment="1">
      <alignment vertical="center"/>
    </xf>
    <xf numFmtId="3" fontId="18" fillId="0" borderId="51" xfId="0" applyNumberFormat="1" applyFont="1" applyBorder="1" applyAlignment="1">
      <alignment vertical="center"/>
    </xf>
    <xf numFmtId="3" fontId="11" fillId="0" borderId="29" xfId="0" applyNumberFormat="1" applyFont="1" applyFill="1" applyBorder="1" applyAlignment="1">
      <alignment vertical="center"/>
    </xf>
    <xf numFmtId="3" fontId="13" fillId="0" borderId="23" xfId="0" applyNumberFormat="1" applyFont="1" applyBorder="1" applyAlignment="1">
      <alignment vertical="center"/>
    </xf>
    <xf numFmtId="3" fontId="11" fillId="0" borderId="51" xfId="0" applyNumberFormat="1" applyFont="1" applyFill="1" applyBorder="1" applyAlignment="1">
      <alignment vertical="center"/>
    </xf>
    <xf numFmtId="3" fontId="11" fillId="0" borderId="25" xfId="0" applyNumberFormat="1" applyFont="1" applyFill="1" applyBorder="1" applyAlignment="1">
      <alignment vertical="center"/>
    </xf>
    <xf numFmtId="3" fontId="11" fillId="0" borderId="52" xfId="0" applyNumberFormat="1" applyFont="1" applyFill="1" applyBorder="1" applyAlignment="1">
      <alignment vertical="center"/>
    </xf>
    <xf numFmtId="3" fontId="11" fillId="0" borderId="17" xfId="0" applyNumberFormat="1" applyFont="1" applyFill="1" applyBorder="1" applyAlignment="1">
      <alignment horizontal="center" vertical="center" wrapText="1"/>
    </xf>
    <xf numFmtId="3" fontId="10" fillId="37" borderId="18" xfId="0" applyNumberFormat="1" applyFont="1" applyFill="1" applyBorder="1" applyAlignment="1">
      <alignment vertical="center"/>
    </xf>
    <xf numFmtId="3" fontId="10" fillId="0" borderId="23" xfId="0" applyNumberFormat="1" applyFont="1" applyBorder="1" applyAlignment="1">
      <alignment vertical="center"/>
    </xf>
    <xf numFmtId="3" fontId="10" fillId="34" borderId="18" xfId="0" applyNumberFormat="1" applyFont="1" applyFill="1" applyBorder="1" applyAlignment="1">
      <alignment vertical="center"/>
    </xf>
    <xf numFmtId="3" fontId="10" fillId="0" borderId="25" xfId="0" applyNumberFormat="1" applyFont="1" applyBorder="1" applyAlignment="1">
      <alignment vertical="center"/>
    </xf>
    <xf numFmtId="3" fontId="10" fillId="37" borderId="23" xfId="0" applyNumberFormat="1" applyFont="1" applyFill="1" applyBorder="1" applyAlignment="1">
      <alignment vertical="center"/>
    </xf>
    <xf numFmtId="0" fontId="10" fillId="34" borderId="45" xfId="0" applyFont="1" applyFill="1" applyBorder="1" applyAlignment="1">
      <alignment vertical="center"/>
    </xf>
    <xf numFmtId="0" fontId="10" fillId="37" borderId="45" xfId="0" applyFont="1" applyFill="1" applyBorder="1" applyAlignment="1">
      <alignment horizontal="center" vertical="center"/>
    </xf>
    <xf numFmtId="3" fontId="10" fillId="37" borderId="19" xfId="0" applyNumberFormat="1" applyFont="1" applyFill="1" applyBorder="1" applyAlignment="1">
      <alignment/>
    </xf>
    <xf numFmtId="3" fontId="11" fillId="0" borderId="32" xfId="0" applyNumberFormat="1" applyFont="1" applyFill="1" applyBorder="1" applyAlignment="1">
      <alignment/>
    </xf>
    <xf numFmtId="3" fontId="65" fillId="0" borderId="19" xfId="0" applyNumberFormat="1" applyFont="1" applyBorder="1" applyAlignment="1">
      <alignment/>
    </xf>
    <xf numFmtId="3" fontId="65" fillId="0" borderId="37" xfId="0" applyNumberFormat="1" applyFont="1" applyBorder="1" applyAlignment="1">
      <alignment/>
    </xf>
    <xf numFmtId="3" fontId="10" fillId="0" borderId="35" xfId="0" applyNumberFormat="1" applyFont="1" applyBorder="1" applyAlignment="1">
      <alignment/>
    </xf>
    <xf numFmtId="3" fontId="11" fillId="6" borderId="34" xfId="0" applyNumberFormat="1" applyFont="1" applyFill="1" applyBorder="1" applyAlignment="1">
      <alignment horizontal="center" vertical="center" wrapText="1"/>
    </xf>
    <xf numFmtId="3" fontId="18" fillId="6" borderId="21" xfId="0" applyNumberFormat="1" applyFont="1" applyFill="1" applyBorder="1" applyAlignment="1">
      <alignment vertical="center"/>
    </xf>
    <xf numFmtId="3" fontId="18" fillId="6" borderId="19" xfId="0" applyNumberFormat="1" applyFont="1" applyFill="1" applyBorder="1" applyAlignment="1">
      <alignment vertical="center"/>
    </xf>
    <xf numFmtId="3" fontId="13" fillId="6" borderId="21" xfId="0" applyNumberFormat="1" applyFont="1" applyFill="1" applyBorder="1" applyAlignment="1">
      <alignment vertical="center"/>
    </xf>
    <xf numFmtId="3" fontId="11" fillId="6" borderId="19" xfId="0" applyNumberFormat="1" applyFont="1" applyFill="1" applyBorder="1" applyAlignment="1">
      <alignment vertical="center"/>
    </xf>
    <xf numFmtId="3" fontId="18" fillId="6" borderId="24" xfId="0" applyNumberFormat="1" applyFont="1" applyFill="1" applyBorder="1" applyAlignment="1">
      <alignment/>
    </xf>
    <xf numFmtId="3" fontId="11" fillId="6" borderId="18" xfId="0" applyNumberFormat="1" applyFont="1" applyFill="1" applyBorder="1" applyAlignment="1">
      <alignment vertical="center"/>
    </xf>
    <xf numFmtId="3" fontId="10" fillId="6" borderId="34" xfId="0" applyNumberFormat="1" applyFont="1" applyFill="1" applyBorder="1" applyAlignment="1">
      <alignment vertical="center"/>
    </xf>
    <xf numFmtId="3" fontId="10" fillId="6" borderId="23" xfId="0" applyNumberFormat="1" applyFont="1" applyFill="1" applyBorder="1" applyAlignment="1">
      <alignment vertical="center"/>
    </xf>
    <xf numFmtId="3" fontId="10" fillId="6" borderId="21" xfId="0" applyNumberFormat="1" applyFont="1" applyFill="1" applyBorder="1" applyAlignment="1">
      <alignment vertical="center"/>
    </xf>
    <xf numFmtId="3" fontId="10" fillId="6" borderId="24" xfId="0" applyNumberFormat="1" applyFont="1" applyFill="1" applyBorder="1" applyAlignment="1">
      <alignment vertical="center"/>
    </xf>
    <xf numFmtId="3" fontId="14" fillId="6" borderId="21" xfId="0" applyNumberFormat="1" applyFont="1" applyFill="1" applyBorder="1" applyAlignment="1">
      <alignment vertical="center"/>
    </xf>
    <xf numFmtId="3" fontId="14" fillId="6" borderId="34" xfId="0" applyNumberFormat="1" applyFont="1" applyFill="1" applyBorder="1" applyAlignment="1">
      <alignment vertical="center"/>
    </xf>
    <xf numFmtId="0" fontId="66" fillId="6" borderId="24" xfId="0" applyFont="1" applyFill="1" applyBorder="1" applyAlignment="1">
      <alignment/>
    </xf>
    <xf numFmtId="3" fontId="10" fillId="6" borderId="34" xfId="0" applyNumberFormat="1" applyFont="1" applyFill="1" applyBorder="1" applyAlignment="1">
      <alignment/>
    </xf>
    <xf numFmtId="3" fontId="10" fillId="6" borderId="21" xfId="0" applyNumberFormat="1" applyFont="1" applyFill="1" applyBorder="1" applyAlignment="1">
      <alignment/>
    </xf>
    <xf numFmtId="3" fontId="10" fillId="6" borderId="24" xfId="0" applyNumberFormat="1" applyFont="1" applyFill="1" applyBorder="1" applyAlignment="1">
      <alignment/>
    </xf>
    <xf numFmtId="3" fontId="10" fillId="6" borderId="32" xfId="0" applyNumberFormat="1" applyFont="1" applyFill="1" applyBorder="1" applyAlignment="1">
      <alignment/>
    </xf>
    <xf numFmtId="3" fontId="14" fillId="6" borderId="24" xfId="0" applyNumberFormat="1" applyFont="1" applyFill="1" applyBorder="1" applyAlignment="1">
      <alignment/>
    </xf>
    <xf numFmtId="3" fontId="10" fillId="6" borderId="53" xfId="0" applyNumberFormat="1" applyFont="1" applyFill="1" applyBorder="1" applyAlignment="1">
      <alignment/>
    </xf>
    <xf numFmtId="3" fontId="10" fillId="6" borderId="19" xfId="0" applyNumberFormat="1" applyFont="1" applyFill="1" applyBorder="1" applyAlignment="1">
      <alignment/>
    </xf>
    <xf numFmtId="3" fontId="10" fillId="6" borderId="20" xfId="0" applyNumberFormat="1" applyFont="1" applyFill="1" applyBorder="1" applyAlignment="1">
      <alignment vertical="center"/>
    </xf>
    <xf numFmtId="3" fontId="13" fillId="0" borderId="19" xfId="0" applyNumberFormat="1" applyFont="1" applyBorder="1" applyAlignment="1">
      <alignment vertical="center"/>
    </xf>
    <xf numFmtId="3" fontId="13" fillId="0" borderId="51" xfId="0" applyNumberFormat="1" applyFont="1" applyBorder="1" applyAlignment="1">
      <alignment vertical="center"/>
    </xf>
    <xf numFmtId="0" fontId="0" fillId="0" borderId="54" xfId="0" applyFont="1" applyBorder="1" applyAlignment="1">
      <alignment/>
    </xf>
    <xf numFmtId="0" fontId="0" fillId="0" borderId="32" xfId="0" applyFont="1" applyBorder="1" applyAlignment="1">
      <alignment/>
    </xf>
    <xf numFmtId="0" fontId="10" fillId="12" borderId="33"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22" xfId="0" applyFont="1" applyFill="1" applyBorder="1" applyAlignment="1">
      <alignment vertical="center"/>
    </xf>
    <xf numFmtId="0" fontId="8" fillId="12" borderId="22" xfId="0" applyFont="1" applyFill="1" applyBorder="1" applyAlignment="1">
      <alignment vertical="center"/>
    </xf>
    <xf numFmtId="3" fontId="10" fillId="12" borderId="21" xfId="0" applyNumberFormat="1" applyFont="1" applyFill="1" applyBorder="1" applyAlignment="1">
      <alignment vertical="center"/>
    </xf>
    <xf numFmtId="3" fontId="10" fillId="12" borderId="23" xfId="0" applyNumberFormat="1" applyFont="1" applyFill="1" applyBorder="1" applyAlignment="1">
      <alignment vertical="center"/>
    </xf>
    <xf numFmtId="3" fontId="10" fillId="0" borderId="53" xfId="0" applyNumberFormat="1" applyFont="1" applyBorder="1" applyAlignment="1">
      <alignment/>
    </xf>
    <xf numFmtId="0" fontId="10" fillId="12" borderId="44" xfId="0" applyFont="1" applyFill="1" applyBorder="1" applyAlignment="1">
      <alignment horizontal="center" vertical="center"/>
    </xf>
    <xf numFmtId="0" fontId="10" fillId="12" borderId="45" xfId="0" applyFont="1" applyFill="1" applyBorder="1" applyAlignment="1">
      <alignment horizontal="center" vertical="center"/>
    </xf>
    <xf numFmtId="0" fontId="10" fillId="12" borderId="45" xfId="0" applyFont="1" applyFill="1" applyBorder="1" applyAlignment="1">
      <alignment vertical="center"/>
    </xf>
    <xf numFmtId="0" fontId="8" fillId="12" borderId="45" xfId="0" applyFont="1" applyFill="1" applyBorder="1" applyAlignment="1">
      <alignment vertical="center"/>
    </xf>
    <xf numFmtId="3" fontId="10" fillId="12" borderId="34" xfId="0" applyNumberFormat="1" applyFont="1" applyFill="1" applyBorder="1" applyAlignment="1">
      <alignment vertical="center"/>
    </xf>
    <xf numFmtId="3" fontId="10" fillId="12" borderId="18" xfId="0" applyNumberFormat="1" applyFont="1" applyFill="1" applyBorder="1" applyAlignment="1">
      <alignment vertical="center"/>
    </xf>
    <xf numFmtId="3" fontId="65" fillId="12" borderId="34" xfId="0" applyNumberFormat="1" applyFont="1" applyFill="1" applyBorder="1" applyAlignment="1">
      <alignment vertical="center"/>
    </xf>
    <xf numFmtId="0" fontId="8" fillId="0" borderId="10" xfId="71" applyFont="1" applyBorder="1" applyAlignment="1" quotePrefix="1">
      <alignment horizontal="left" vertical="center" indent="1"/>
      <protection/>
    </xf>
    <xf numFmtId="0" fontId="11" fillId="0" borderId="46" xfId="0" applyFont="1" applyFill="1" applyBorder="1" applyAlignment="1">
      <alignment vertical="center"/>
    </xf>
    <xf numFmtId="0" fontId="0" fillId="0" borderId="0" xfId="0" applyFont="1" applyBorder="1" applyAlignment="1">
      <alignment/>
    </xf>
    <xf numFmtId="0" fontId="2" fillId="0" borderId="35" xfId="67" applyFont="1" applyBorder="1" applyAlignment="1">
      <alignment horizontal="right" vertical="center"/>
      <protection/>
    </xf>
    <xf numFmtId="0" fontId="64" fillId="0" borderId="0" xfId="0" applyFont="1" applyAlignment="1">
      <alignment horizont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0" fillId="0" borderId="46" xfId="0" applyFont="1" applyBorder="1" applyAlignment="1">
      <alignment/>
    </xf>
    <xf numFmtId="0" fontId="64" fillId="0" borderId="0" xfId="0" applyFont="1" applyAlignment="1">
      <alignment/>
    </xf>
    <xf numFmtId="0" fontId="61" fillId="0" borderId="44" xfId="0" applyFont="1" applyBorder="1" applyAlignment="1">
      <alignment/>
    </xf>
    <xf numFmtId="0" fontId="61" fillId="0" borderId="45" xfId="0" applyFont="1" applyBorder="1" applyAlignment="1">
      <alignment/>
    </xf>
    <xf numFmtId="0" fontId="15" fillId="0" borderId="0" xfId="0" applyFont="1" applyFill="1" applyBorder="1" applyAlignment="1">
      <alignment vertical="center"/>
    </xf>
    <xf numFmtId="3" fontId="62" fillId="12" borderId="44" xfId="0" applyNumberFormat="1" applyFont="1" applyFill="1" applyBorder="1" applyAlignment="1">
      <alignment vertical="center"/>
    </xf>
    <xf numFmtId="3" fontId="61" fillId="0" borderId="44" xfId="0" applyNumberFormat="1" applyFont="1" applyBorder="1" applyAlignment="1">
      <alignment vertical="center"/>
    </xf>
    <xf numFmtId="3" fontId="61" fillId="0" borderId="34" xfId="0" applyNumberFormat="1" applyFont="1" applyBorder="1" applyAlignment="1">
      <alignment vertical="center"/>
    </xf>
    <xf numFmtId="0" fontId="15" fillId="38" borderId="45" xfId="0" applyFont="1" applyFill="1" applyBorder="1" applyAlignment="1">
      <alignment horizontal="center" vertical="center"/>
    </xf>
    <xf numFmtId="0" fontId="2" fillId="0" borderId="14" xfId="67" applyFont="1" applyBorder="1" applyAlignment="1" quotePrefix="1">
      <alignment horizontal="center" vertical="center"/>
      <protection/>
    </xf>
    <xf numFmtId="3" fontId="2" fillId="0" borderId="41" xfId="67" applyNumberFormat="1" applyBorder="1">
      <alignment/>
      <protection/>
    </xf>
    <xf numFmtId="0" fontId="9" fillId="33" borderId="16" xfId="67" applyFont="1" applyFill="1" applyBorder="1" applyAlignment="1">
      <alignment horizontal="center" vertical="center" wrapText="1"/>
      <protection/>
    </xf>
    <xf numFmtId="0" fontId="9" fillId="33" borderId="41" xfId="67" applyFont="1" applyFill="1" applyBorder="1" applyAlignment="1">
      <alignment horizontal="center" vertical="center" wrapText="1"/>
      <protection/>
    </xf>
    <xf numFmtId="0" fontId="15" fillId="38" borderId="46" xfId="0" applyFont="1" applyFill="1" applyBorder="1" applyAlignment="1">
      <alignment horizontal="center" vertical="center"/>
    </xf>
    <xf numFmtId="0" fontId="11" fillId="0" borderId="46" xfId="0" applyFont="1" applyBorder="1" applyAlignment="1">
      <alignment horizontal="center" vertical="center"/>
    </xf>
    <xf numFmtId="0" fontId="61" fillId="0" borderId="46" xfId="0" applyFont="1" applyBorder="1" applyAlignment="1">
      <alignment/>
    </xf>
    <xf numFmtId="0" fontId="60" fillId="0" borderId="55" xfId="0" applyFont="1" applyBorder="1" applyAlignment="1">
      <alignment horizontal="right"/>
    </xf>
    <xf numFmtId="0" fontId="15" fillId="0" borderId="0" xfId="71" applyFont="1" applyBorder="1" applyAlignment="1">
      <alignment horizontal="center"/>
      <protection/>
    </xf>
    <xf numFmtId="0" fontId="15" fillId="38" borderId="44" xfId="0" applyFont="1" applyFill="1" applyBorder="1" applyAlignment="1">
      <alignment horizontal="center" vertical="center"/>
    </xf>
    <xf numFmtId="0" fontId="15" fillId="38" borderId="45" xfId="0" applyFont="1" applyFill="1" applyBorder="1" applyAlignment="1">
      <alignment horizontal="center" vertical="center"/>
    </xf>
    <xf numFmtId="0" fontId="15" fillId="38" borderId="46" xfId="0" applyFont="1" applyFill="1" applyBorder="1" applyAlignment="1">
      <alignment horizontal="center" vertical="center"/>
    </xf>
    <xf numFmtId="0" fontId="64" fillId="0" borderId="44" xfId="0" applyFont="1" applyBorder="1" applyAlignment="1">
      <alignment horizontal="center"/>
    </xf>
    <xf numFmtId="0" fontId="64" fillId="0" borderId="45" xfId="0" applyFont="1" applyBorder="1" applyAlignment="1">
      <alignment horizontal="center"/>
    </xf>
    <xf numFmtId="0" fontId="64" fillId="0" borderId="46" xfId="0" applyFont="1" applyBorder="1" applyAlignment="1">
      <alignment horizontal="center"/>
    </xf>
    <xf numFmtId="0" fontId="61" fillId="0" borderId="34" xfId="0" applyFont="1" applyBorder="1" applyAlignment="1">
      <alignment horizontal="left" vertical="center"/>
    </xf>
    <xf numFmtId="0" fontId="62" fillId="12" borderId="34" xfId="0" applyFont="1" applyFill="1" applyBorder="1" applyAlignment="1">
      <alignment horizontal="left" vertical="center"/>
    </xf>
    <xf numFmtId="0" fontId="61" fillId="0" borderId="34" xfId="0" applyFont="1" applyBorder="1" applyAlignment="1">
      <alignment horizontal="left" indent="3"/>
    </xf>
    <xf numFmtId="0" fontId="61" fillId="0" borderId="44" xfId="0" applyFont="1" applyBorder="1" applyAlignment="1">
      <alignment horizontal="left" indent="3"/>
    </xf>
    <xf numFmtId="0" fontId="61" fillId="0" borderId="45" xfId="0" applyFont="1" applyBorder="1" applyAlignment="1">
      <alignment horizontal="left" indent="3"/>
    </xf>
    <xf numFmtId="0" fontId="61" fillId="0" borderId="46" xfId="0" applyFont="1" applyBorder="1" applyAlignment="1">
      <alignment horizontal="left" indent="3"/>
    </xf>
    <xf numFmtId="0" fontId="65" fillId="12" borderId="34" xfId="0" applyFont="1" applyFill="1" applyBorder="1" applyAlignment="1">
      <alignment horizontal="left" vertical="center"/>
    </xf>
    <xf numFmtId="0" fontId="11" fillId="0" borderId="34" xfId="0" applyFont="1" applyFill="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34"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10" fillId="34" borderId="44" xfId="0" applyFont="1" applyFill="1" applyBorder="1" applyAlignment="1">
      <alignment horizontal="left" vertical="center"/>
    </xf>
    <xf numFmtId="0" fontId="10" fillId="34" borderId="45" xfId="0" applyFont="1" applyFill="1" applyBorder="1" applyAlignment="1">
      <alignment horizontal="left" vertical="center"/>
    </xf>
    <xf numFmtId="0" fontId="10" fillId="37" borderId="45"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42" xfId="0" applyFont="1" applyBorder="1" applyAlignment="1">
      <alignment horizontal="left" vertical="center" wrapText="1"/>
    </xf>
    <xf numFmtId="0" fontId="15" fillId="38" borderId="44" xfId="0" applyFont="1" applyFill="1" applyBorder="1" applyAlignment="1">
      <alignment horizontal="center" vertical="center" wrapText="1"/>
    </xf>
    <xf numFmtId="0" fontId="15" fillId="38" borderId="45"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6" xfId="0" applyFont="1" applyBorder="1" applyAlignment="1">
      <alignment horizontal="center" vertical="center"/>
    </xf>
    <xf numFmtId="3" fontId="11" fillId="0" borderId="17"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3" fontId="11" fillId="0" borderId="55" xfId="0" applyNumberFormat="1" applyFont="1" applyFill="1" applyBorder="1" applyAlignment="1">
      <alignment horizontal="center" vertical="center" wrapText="1"/>
    </xf>
    <xf numFmtId="3" fontId="11" fillId="0" borderId="56" xfId="0" applyNumberFormat="1" applyFont="1" applyFill="1" applyBorder="1" applyAlignment="1">
      <alignment horizontal="center" vertical="center" wrapText="1"/>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56" xfId="0" applyFont="1" applyFill="1" applyBorder="1" applyAlignment="1">
      <alignment horizontal="center" vertical="center"/>
    </xf>
    <xf numFmtId="0" fontId="62" fillId="0" borderId="17" xfId="0" applyFont="1" applyBorder="1" applyAlignment="1">
      <alignment horizontal="right"/>
    </xf>
    <xf numFmtId="0" fontId="62" fillId="0" borderId="20" xfId="0" applyFont="1" applyBorder="1" applyAlignment="1">
      <alignment horizontal="right"/>
    </xf>
    <xf numFmtId="3" fontId="11" fillId="0" borderId="44" xfId="0" applyNumberFormat="1" applyFont="1" applyFill="1" applyBorder="1" applyAlignment="1">
      <alignment horizontal="center" vertical="center" wrapText="1"/>
    </xf>
    <xf numFmtId="3" fontId="11" fillId="0" borderId="45" xfId="0" applyNumberFormat="1" applyFont="1" applyFill="1" applyBorder="1" applyAlignment="1">
      <alignment horizontal="center" vertical="center" wrapText="1"/>
    </xf>
    <xf numFmtId="3" fontId="11" fillId="0" borderId="46" xfId="0" applyNumberFormat="1"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xf>
    <xf numFmtId="0" fontId="16" fillId="38" borderId="44" xfId="0" applyFont="1" applyFill="1" applyBorder="1" applyAlignment="1">
      <alignment horizontal="center" vertical="center" wrapText="1"/>
    </xf>
    <xf numFmtId="0" fontId="16" fillId="38" borderId="45" xfId="0" applyFont="1" applyFill="1" applyBorder="1" applyAlignment="1">
      <alignment horizontal="center" vertical="center" wrapText="1"/>
    </xf>
    <xf numFmtId="0" fontId="16" fillId="38" borderId="46" xfId="0" applyFont="1" applyFill="1" applyBorder="1" applyAlignment="1">
      <alignment horizontal="center" vertical="center" wrapText="1"/>
    </xf>
    <xf numFmtId="0" fontId="16" fillId="38" borderId="44" xfId="0" applyFont="1" applyFill="1" applyBorder="1" applyAlignment="1">
      <alignment horizontal="center" vertical="center"/>
    </xf>
    <xf numFmtId="0" fontId="16" fillId="38" borderId="45" xfId="0" applyFont="1" applyFill="1" applyBorder="1" applyAlignment="1">
      <alignment horizontal="center" vertical="center"/>
    </xf>
    <xf numFmtId="0" fontId="16" fillId="38" borderId="46" xfId="0" applyFont="1" applyFill="1" applyBorder="1" applyAlignment="1">
      <alignment horizontal="center" vertical="center"/>
    </xf>
    <xf numFmtId="0" fontId="2" fillId="0" borderId="0" xfId="67" applyAlignment="1">
      <alignment horizontal="left" vertical="center" wrapText="1"/>
      <protection/>
    </xf>
    <xf numFmtId="0" fontId="10" fillId="0" borderId="0" xfId="67" applyFont="1" applyAlignment="1">
      <alignment horizontal="center" vertical="center"/>
      <protection/>
    </xf>
    <xf numFmtId="0" fontId="9" fillId="0" borderId="44" xfId="67" applyFont="1" applyBorder="1" applyAlignment="1">
      <alignment horizontal="center" vertical="center"/>
      <protection/>
    </xf>
    <xf numFmtId="0" fontId="9" fillId="0" borderId="45" xfId="67" applyFont="1" applyBorder="1" applyAlignment="1">
      <alignment horizontal="center" vertical="center"/>
      <protection/>
    </xf>
    <xf numFmtId="0" fontId="11" fillId="34" borderId="57" xfId="67" applyFont="1" applyFill="1" applyBorder="1" applyAlignment="1">
      <alignment horizontal="center" vertical="center"/>
      <protection/>
    </xf>
    <xf numFmtId="0" fontId="11" fillId="34" borderId="36" xfId="67" applyFont="1" applyFill="1" applyBorder="1" applyAlignment="1">
      <alignment horizontal="center" vertical="center"/>
      <protection/>
    </xf>
    <xf numFmtId="0" fontId="11" fillId="36" borderId="58" xfId="67" applyFont="1" applyFill="1" applyBorder="1" applyAlignment="1">
      <alignment horizontal="center" vertical="center"/>
      <protection/>
    </xf>
    <xf numFmtId="0" fontId="11" fillId="36" borderId="43" xfId="67" applyFont="1" applyFill="1" applyBorder="1" applyAlignment="1">
      <alignment horizontal="center" vertical="center"/>
      <protection/>
    </xf>
    <xf numFmtId="0" fontId="9" fillId="36" borderId="59" xfId="67" applyFont="1" applyFill="1" applyBorder="1" applyAlignment="1">
      <alignment horizontal="center" vertical="center" wrapText="1"/>
      <protection/>
    </xf>
    <xf numFmtId="0" fontId="9" fillId="36" borderId="52" xfId="67" applyFont="1" applyFill="1" applyBorder="1" applyAlignment="1">
      <alignment horizontal="center" vertical="center" wrapText="1"/>
      <protection/>
    </xf>
    <xf numFmtId="0" fontId="9" fillId="0" borderId="10" xfId="67" applyFont="1" applyBorder="1" applyAlignment="1">
      <alignment horizontal="left" vertical="center"/>
      <protection/>
    </xf>
    <xf numFmtId="0" fontId="2" fillId="0" borderId="15" xfId="67" applyBorder="1" applyAlignment="1">
      <alignment horizontal="left" wrapText="1"/>
      <protection/>
    </xf>
    <xf numFmtId="0" fontId="2" fillId="0" borderId="10" xfId="67" applyBorder="1" applyAlignment="1">
      <alignment horizontal="left" wrapText="1"/>
      <protection/>
    </xf>
    <xf numFmtId="0" fontId="2" fillId="0" borderId="16" xfId="67" applyBorder="1" applyAlignment="1">
      <alignment horizontal="left" wrapText="1"/>
      <protection/>
    </xf>
    <xf numFmtId="0" fontId="9" fillId="0" borderId="11" xfId="67" applyFont="1" applyBorder="1" applyAlignment="1">
      <alignment horizontal="center"/>
      <protection/>
    </xf>
    <xf numFmtId="0" fontId="10" fillId="33" borderId="15" xfId="67" applyFont="1" applyFill="1" applyBorder="1" applyAlignment="1">
      <alignment horizontal="center" wrapText="1"/>
      <protection/>
    </xf>
    <xf numFmtId="0" fontId="10" fillId="33" borderId="10" xfId="67" applyFont="1" applyFill="1" applyBorder="1" applyAlignment="1">
      <alignment horizontal="center" wrapText="1"/>
      <protection/>
    </xf>
    <xf numFmtId="0" fontId="10" fillId="33" borderId="16" xfId="67" applyFont="1" applyFill="1" applyBorder="1" applyAlignment="1">
      <alignment horizontal="center" wrapText="1"/>
      <protection/>
    </xf>
    <xf numFmtId="0" fontId="9" fillId="33" borderId="41" xfId="67" applyFont="1" applyFill="1" applyBorder="1" applyAlignment="1">
      <alignment horizontal="center" vertical="center" wrapText="1"/>
      <protection/>
    </xf>
    <xf numFmtId="0" fontId="9" fillId="33" borderId="60" xfId="67" applyFont="1" applyFill="1" applyBorder="1" applyAlignment="1">
      <alignment horizontal="center" vertical="center" wrapText="1"/>
      <protection/>
    </xf>
    <xf numFmtId="0" fontId="9" fillId="33" borderId="11" xfId="67" applyFont="1" applyFill="1" applyBorder="1" applyAlignment="1">
      <alignment horizontal="center" vertical="center"/>
      <protection/>
    </xf>
    <xf numFmtId="0" fontId="9" fillId="33" borderId="12" xfId="67" applyFont="1" applyFill="1" applyBorder="1" applyAlignment="1">
      <alignment horizontal="center" vertical="center" wrapText="1"/>
      <protection/>
    </xf>
    <xf numFmtId="0" fontId="9" fillId="33" borderId="13" xfId="67" applyFont="1" applyFill="1" applyBorder="1" applyAlignment="1">
      <alignment horizontal="center" vertical="center" wrapText="1"/>
      <protection/>
    </xf>
    <xf numFmtId="0" fontId="9" fillId="33" borderId="14" xfId="67" applyFont="1" applyFill="1" applyBorder="1" applyAlignment="1">
      <alignment horizontal="center" vertical="center" wrapText="1"/>
      <protection/>
    </xf>
    <xf numFmtId="0" fontId="10" fillId="34" borderId="12" xfId="67" applyFont="1" applyFill="1" applyBorder="1" applyAlignment="1">
      <alignment horizontal="center" vertical="center" wrapText="1"/>
      <protection/>
    </xf>
    <xf numFmtId="0" fontId="10" fillId="34" borderId="13" xfId="67" applyFont="1" applyFill="1" applyBorder="1" applyAlignment="1">
      <alignment horizontal="center" vertical="center" wrapText="1"/>
      <protection/>
    </xf>
    <xf numFmtId="0" fontId="10" fillId="34" borderId="14" xfId="67" applyFont="1" applyFill="1" applyBorder="1" applyAlignment="1">
      <alignment horizontal="center" vertical="center" wrapText="1"/>
      <protection/>
    </xf>
    <xf numFmtId="0" fontId="9" fillId="34" borderId="15" xfId="67" applyFont="1" applyFill="1" applyBorder="1" applyAlignment="1">
      <alignment horizontal="center" wrapText="1"/>
      <protection/>
    </xf>
    <xf numFmtId="0" fontId="9" fillId="34" borderId="10" xfId="67" applyFont="1" applyFill="1" applyBorder="1" applyAlignment="1">
      <alignment horizontal="center" wrapText="1"/>
      <protection/>
    </xf>
    <xf numFmtId="0" fontId="9" fillId="34" borderId="16" xfId="67" applyFont="1" applyFill="1" applyBorder="1" applyAlignment="1">
      <alignment horizontal="center" wrapText="1"/>
      <protection/>
    </xf>
    <xf numFmtId="0" fontId="2" fillId="0" borderId="11" xfId="67" applyBorder="1" applyAlignment="1">
      <alignment horizontal="left" wrapText="1"/>
      <protection/>
    </xf>
    <xf numFmtId="0" fontId="2" fillId="0" borderId="15" xfId="67" applyFont="1" applyBorder="1" applyAlignment="1">
      <alignment horizontal="left" wrapText="1"/>
      <protection/>
    </xf>
    <xf numFmtId="0" fontId="2" fillId="0" borderId="10" xfId="67" applyFont="1" applyBorder="1" applyAlignment="1">
      <alignment horizontal="left" wrapText="1"/>
      <protection/>
    </xf>
    <xf numFmtId="0" fontId="2" fillId="0" borderId="16" xfId="67" applyFont="1" applyBorder="1" applyAlignment="1">
      <alignment horizontal="left" wrapText="1"/>
      <protection/>
    </xf>
    <xf numFmtId="0" fontId="9" fillId="34" borderId="15" xfId="67" applyFont="1" applyFill="1" applyBorder="1" applyAlignment="1">
      <alignment horizontal="center" vertical="center" wrapText="1"/>
      <protection/>
    </xf>
    <xf numFmtId="0" fontId="9" fillId="34" borderId="10" xfId="67" applyFont="1" applyFill="1" applyBorder="1" applyAlignment="1">
      <alignment horizontal="center" vertical="center" wrapText="1"/>
      <protection/>
    </xf>
    <xf numFmtId="0" fontId="9" fillId="33" borderId="16" xfId="67" applyFont="1" applyFill="1" applyBorder="1" applyAlignment="1">
      <alignment horizontal="center" vertical="center" wrapText="1"/>
      <protection/>
    </xf>
    <xf numFmtId="0" fontId="9" fillId="34" borderId="15" xfId="67" applyFont="1" applyFill="1" applyBorder="1" applyAlignment="1">
      <alignment horizontal="center" vertical="center"/>
      <protection/>
    </xf>
    <xf numFmtId="0" fontId="9" fillId="34" borderId="10" xfId="67" applyFont="1" applyFill="1" applyBorder="1" applyAlignment="1">
      <alignment horizontal="center" vertical="center"/>
      <protection/>
    </xf>
    <xf numFmtId="0" fontId="9" fillId="34" borderId="16" xfId="67" applyFont="1" applyFill="1" applyBorder="1" applyAlignment="1">
      <alignment horizontal="center" vertical="center"/>
      <protection/>
    </xf>
    <xf numFmtId="0" fontId="2" fillId="0" borderId="15" xfId="67" applyBorder="1" applyAlignment="1">
      <alignment horizontal="left"/>
      <protection/>
    </xf>
    <xf numFmtId="0" fontId="2" fillId="0" borderId="10" xfId="67" applyBorder="1" applyAlignment="1">
      <alignment horizontal="left"/>
      <protection/>
    </xf>
    <xf numFmtId="0" fontId="2" fillId="0" borderId="16" xfId="67" applyBorder="1" applyAlignment="1">
      <alignment horizontal="left"/>
      <protection/>
    </xf>
    <xf numFmtId="0" fontId="10" fillId="0" borderId="0" xfId="67" applyFont="1" applyAlignment="1">
      <alignment horizontal="center" wrapText="1"/>
      <protection/>
    </xf>
    <xf numFmtId="0" fontId="10" fillId="0" borderId="0" xfId="67" applyFont="1" applyAlignment="1">
      <alignment horizontal="center"/>
      <protection/>
    </xf>
    <xf numFmtId="0" fontId="2" fillId="0" borderId="15" xfId="67" applyFont="1" applyBorder="1" applyAlignment="1">
      <alignment horizontal="left"/>
      <protection/>
    </xf>
    <xf numFmtId="0" fontId="2" fillId="0" borderId="10" xfId="67" applyFont="1" applyBorder="1" applyAlignment="1">
      <alignment horizontal="left"/>
      <protection/>
    </xf>
    <xf numFmtId="0" fontId="2" fillId="0" borderId="16" xfId="67" applyFont="1" applyBorder="1" applyAlignment="1">
      <alignment horizontal="left"/>
      <protection/>
    </xf>
    <xf numFmtId="3" fontId="10" fillId="34" borderId="11" xfId="67" applyNumberFormat="1" applyFont="1" applyFill="1" applyBorder="1" applyAlignment="1">
      <alignment horizontal="center"/>
      <protection/>
    </xf>
    <xf numFmtId="3" fontId="10" fillId="34" borderId="41" xfId="67" applyNumberFormat="1" applyFont="1" applyFill="1" applyBorder="1" applyAlignment="1">
      <alignment horizontal="right" vertical="center"/>
      <protection/>
    </xf>
    <xf numFmtId="3" fontId="10" fillId="34" borderId="60" xfId="67" applyNumberFormat="1" applyFont="1" applyFill="1" applyBorder="1" applyAlignment="1">
      <alignment horizontal="right" vertical="center"/>
      <protection/>
    </xf>
    <xf numFmtId="3" fontId="10" fillId="34" borderId="61" xfId="67" applyNumberFormat="1" applyFont="1" applyFill="1" applyBorder="1" applyAlignment="1">
      <alignment horizontal="right" vertical="center"/>
      <protection/>
    </xf>
    <xf numFmtId="3" fontId="10" fillId="34" borderId="15" xfId="67" applyNumberFormat="1" applyFont="1" applyFill="1" applyBorder="1" applyAlignment="1">
      <alignment horizontal="center"/>
      <protection/>
    </xf>
    <xf numFmtId="3" fontId="10" fillId="34" borderId="16" xfId="67" applyNumberFormat="1" applyFont="1" applyFill="1" applyBorder="1" applyAlignment="1">
      <alignment horizontal="center"/>
      <protection/>
    </xf>
    <xf numFmtId="0" fontId="10" fillId="34" borderId="15" xfId="67" applyFont="1" applyFill="1" applyBorder="1" applyAlignment="1">
      <alignment horizontal="center" vertical="center" wrapText="1"/>
      <protection/>
    </xf>
    <xf numFmtId="0" fontId="10" fillId="34" borderId="10" xfId="67" applyFont="1" applyFill="1" applyBorder="1" applyAlignment="1">
      <alignment horizontal="center" vertical="center" wrapText="1"/>
      <protection/>
    </xf>
    <xf numFmtId="0" fontId="10" fillId="34" borderId="16" xfId="67" applyFont="1" applyFill="1" applyBorder="1" applyAlignment="1">
      <alignment horizontal="center" vertical="center" wrapText="1"/>
      <protection/>
    </xf>
    <xf numFmtId="0" fontId="2" fillId="0" borderId="15" xfId="67" applyFont="1" applyFill="1" applyBorder="1" applyAlignment="1">
      <alignment horizontal="left" wrapText="1"/>
      <protection/>
    </xf>
    <xf numFmtId="0" fontId="2" fillId="0" borderId="10" xfId="67" applyFont="1" applyFill="1" applyBorder="1" applyAlignment="1">
      <alignment horizontal="left" wrapText="1"/>
      <protection/>
    </xf>
    <xf numFmtId="0" fontId="2" fillId="0" borderId="16" xfId="67" applyFont="1" applyFill="1" applyBorder="1" applyAlignment="1">
      <alignment horizontal="left" wrapText="1"/>
      <protection/>
    </xf>
    <xf numFmtId="3" fontId="10" fillId="34" borderId="10" xfId="67" applyNumberFormat="1" applyFont="1" applyFill="1" applyBorder="1" applyAlignment="1">
      <alignment horizontal="center"/>
      <protection/>
    </xf>
    <xf numFmtId="0" fontId="2" fillId="0" borderId="10" xfId="66" applyBorder="1" applyAlignment="1">
      <alignment horizontal="left" wrapText="1"/>
      <protection/>
    </xf>
    <xf numFmtId="0" fontId="2" fillId="0" borderId="16" xfId="66" applyBorder="1" applyAlignment="1">
      <alignment horizontal="left" wrapText="1"/>
      <protection/>
    </xf>
  </cellXfs>
  <cellStyles count="6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ivatkozott cella" xfId="53"/>
    <cellStyle name="Jegyzet" xfId="54"/>
    <cellStyle name="Jelölőszín (1)" xfId="55"/>
    <cellStyle name="Jelölőszín (2)" xfId="56"/>
    <cellStyle name="Jelölőszín (3)" xfId="57"/>
    <cellStyle name="Jelölőszín (4)" xfId="58"/>
    <cellStyle name="Jelölőszín (5)" xfId="59"/>
    <cellStyle name="Jelölőszín (6)" xfId="60"/>
    <cellStyle name="Jó" xfId="61"/>
    <cellStyle name="Kimenet" xfId="62"/>
    <cellStyle name="Magyarázó szöveg" xfId="63"/>
    <cellStyle name="Már látott hiperhivatkozás" xfId="64"/>
    <cellStyle name="Normál 2" xfId="65"/>
    <cellStyle name="Normál 2 2" xfId="66"/>
    <cellStyle name="Normál 3" xfId="67"/>
    <cellStyle name="Normál 4" xfId="68"/>
    <cellStyle name="Normál 5" xfId="69"/>
    <cellStyle name="Normál 6" xfId="70"/>
    <cellStyle name="Normál 7" xfId="71"/>
    <cellStyle name="Normál_kiadások 2008" xfId="72"/>
    <cellStyle name="Összesen" xfId="73"/>
    <cellStyle name="Currency" xfId="74"/>
    <cellStyle name="Currency [0]" xfId="75"/>
    <cellStyle name="Pénznem 2" xfId="76"/>
    <cellStyle name="Rossz" xfId="77"/>
    <cellStyle name="Semleges" xfId="78"/>
    <cellStyle name="Számítás" xfId="79"/>
    <cellStyle name="Percen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view="pageBreakPreview" zoomScaleSheetLayoutView="100" zoomScalePageLayoutView="0" workbookViewId="0" topLeftCell="A1">
      <selection activeCell="H37" sqref="H37"/>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446295" r:id="rId1"/>
  </oleObjects>
</worksheet>
</file>

<file path=xl/worksheets/sheet2.xml><?xml version="1.0" encoding="utf-8"?>
<worksheet xmlns="http://schemas.openxmlformats.org/spreadsheetml/2006/main" xmlns:r="http://schemas.openxmlformats.org/officeDocument/2006/relationships">
  <dimension ref="A2:B14"/>
  <sheetViews>
    <sheetView view="pageBreakPreview" zoomScaleSheetLayoutView="100" zoomScalePageLayoutView="0" workbookViewId="0" topLeftCell="A3">
      <selection activeCell="A15" sqref="A15"/>
    </sheetView>
  </sheetViews>
  <sheetFormatPr defaultColWidth="9.140625" defaultRowHeight="15"/>
  <cols>
    <col min="1" max="1" width="19.8515625" style="1" customWidth="1"/>
    <col min="2" max="2" width="110.57421875" style="1" customWidth="1"/>
    <col min="3" max="16384" width="9.140625" style="1" customWidth="1"/>
  </cols>
  <sheetData>
    <row r="2" spans="1:2" ht="12.75">
      <c r="A2" s="132"/>
      <c r="B2" s="132"/>
    </row>
    <row r="3" spans="1:2" ht="18">
      <c r="A3" s="336" t="s">
        <v>770</v>
      </c>
      <c r="B3" s="336"/>
    </row>
    <row r="4" spans="1:2" ht="12.75">
      <c r="A4" s="132"/>
      <c r="B4" s="132"/>
    </row>
    <row r="5" spans="1:2" ht="12.75">
      <c r="A5" s="132"/>
      <c r="B5" s="132"/>
    </row>
    <row r="6" spans="1:2" ht="12.75">
      <c r="A6" s="132"/>
      <c r="B6" s="132"/>
    </row>
    <row r="7" spans="1:2" ht="12.75">
      <c r="A7" s="132"/>
      <c r="B7" s="132"/>
    </row>
    <row r="8" spans="1:2" ht="33" customHeight="1">
      <c r="A8" s="312" t="s">
        <v>0</v>
      </c>
      <c r="B8" s="2" t="s">
        <v>660</v>
      </c>
    </row>
    <row r="9" spans="1:2" ht="33" customHeight="1">
      <c r="A9" s="312" t="s">
        <v>1</v>
      </c>
      <c r="B9" s="2" t="s">
        <v>659</v>
      </c>
    </row>
    <row r="10" spans="1:2" ht="33" customHeight="1">
      <c r="A10" s="312" t="s">
        <v>2</v>
      </c>
      <c r="B10" s="2" t="s">
        <v>658</v>
      </c>
    </row>
    <row r="11" spans="1:2" ht="33" customHeight="1">
      <c r="A11" s="312" t="s">
        <v>3</v>
      </c>
      <c r="B11" s="2" t="s">
        <v>657</v>
      </c>
    </row>
    <row r="12" spans="1:2" ht="33" customHeight="1">
      <c r="A12" s="312" t="s">
        <v>4</v>
      </c>
      <c r="B12" s="2" t="s">
        <v>656</v>
      </c>
    </row>
    <row r="13" spans="1:2" ht="33" customHeight="1">
      <c r="A13" s="312" t="s">
        <v>5</v>
      </c>
      <c r="B13" s="2" t="s">
        <v>7</v>
      </c>
    </row>
    <row r="14" spans="1:2" ht="60">
      <c r="A14" s="312" t="s">
        <v>6</v>
      </c>
      <c r="B14" s="2" t="s">
        <v>793</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L107"/>
  <sheetViews>
    <sheetView view="pageBreakPreview" zoomScale="75" zoomScaleSheetLayoutView="75" zoomScalePageLayoutView="0" workbookViewId="0" topLeftCell="A1">
      <selection activeCell="L2" sqref="L2"/>
    </sheetView>
  </sheetViews>
  <sheetFormatPr defaultColWidth="9.140625" defaultRowHeight="15"/>
  <cols>
    <col min="1" max="1" width="4.421875" style="82" customWidth="1"/>
    <col min="2" max="2" width="4.140625" style="70" customWidth="1"/>
    <col min="3" max="3" width="5.7109375" style="70" customWidth="1"/>
    <col min="4" max="5" width="8.7109375" style="70" customWidth="1"/>
    <col min="6" max="7" width="10.7109375" style="70" customWidth="1"/>
    <col min="8" max="8" width="78.7109375" style="70" customWidth="1"/>
    <col min="9" max="12" width="20.7109375" style="70" customWidth="1"/>
    <col min="13" max="16384" width="9.140625" style="70" customWidth="1"/>
  </cols>
  <sheetData>
    <row r="1" ht="15" customHeight="1">
      <c r="L1" s="69" t="s">
        <v>970</v>
      </c>
    </row>
    <row r="2" ht="15" customHeight="1"/>
    <row r="3" ht="15" customHeight="1" thickBot="1">
      <c r="L3" s="69" t="s">
        <v>8</v>
      </c>
    </row>
    <row r="4" spans="1:12" s="79" customFormat="1" ht="15" customHeight="1" thickBot="1">
      <c r="A4" s="77"/>
      <c r="B4" s="80" t="s">
        <v>9</v>
      </c>
      <c r="C4" s="80" t="s">
        <v>10</v>
      </c>
      <c r="D4" s="80" t="s">
        <v>11</v>
      </c>
      <c r="E4" s="340" t="s">
        <v>12</v>
      </c>
      <c r="F4" s="341"/>
      <c r="G4" s="341"/>
      <c r="H4" s="342"/>
      <c r="I4" s="80" t="s">
        <v>13</v>
      </c>
      <c r="J4" s="80" t="s">
        <v>157</v>
      </c>
      <c r="K4" s="80" t="s">
        <v>158</v>
      </c>
      <c r="L4" s="80" t="s">
        <v>159</v>
      </c>
    </row>
    <row r="5" spans="1:12" ht="30" customHeight="1" thickBot="1">
      <c r="A5" s="77" t="s">
        <v>20</v>
      </c>
      <c r="B5" s="337" t="s">
        <v>620</v>
      </c>
      <c r="C5" s="338"/>
      <c r="D5" s="338"/>
      <c r="E5" s="338"/>
      <c r="F5" s="338"/>
      <c r="G5" s="338"/>
      <c r="H5" s="338"/>
      <c r="I5" s="338"/>
      <c r="J5" s="338"/>
      <c r="K5" s="338"/>
      <c r="L5" s="339"/>
    </row>
    <row r="6" spans="1:12" ht="79.5" customHeight="1" thickBot="1">
      <c r="A6" s="133" t="s">
        <v>22</v>
      </c>
      <c r="B6" s="350" t="s">
        <v>156</v>
      </c>
      <c r="C6" s="350"/>
      <c r="D6" s="350"/>
      <c r="E6" s="350"/>
      <c r="F6" s="350"/>
      <c r="G6" s="350"/>
      <c r="H6" s="350"/>
      <c r="I6" s="62" t="s">
        <v>819</v>
      </c>
      <c r="J6" s="62" t="s">
        <v>820</v>
      </c>
      <c r="K6" s="134" t="s">
        <v>821</v>
      </c>
      <c r="L6" s="134" t="s">
        <v>822</v>
      </c>
    </row>
    <row r="7" spans="1:12" s="186" customFormat="1" ht="15" customHeight="1" thickBot="1">
      <c r="A7" s="181" t="s">
        <v>23</v>
      </c>
      <c r="B7" s="182" t="s">
        <v>115</v>
      </c>
      <c r="C7" s="183" t="s">
        <v>116</v>
      </c>
      <c r="D7" s="184"/>
      <c r="E7" s="184"/>
      <c r="F7" s="184"/>
      <c r="G7" s="184"/>
      <c r="H7" s="184"/>
      <c r="I7" s="185">
        <f>'2. melléklet'!CN8</f>
        <v>2665566</v>
      </c>
      <c r="J7" s="260">
        <f>'3. melléklet'!AC8</f>
        <v>48531</v>
      </c>
      <c r="K7" s="260">
        <f>'4. melléklet'!Q9</f>
        <v>279427</v>
      </c>
      <c r="L7" s="185">
        <f aca="true" t="shared" si="0" ref="L7:L48">SUM(I7,J7,K7)</f>
        <v>2993524</v>
      </c>
    </row>
    <row r="8" spans="1:12" s="186" customFormat="1" ht="15" customHeight="1" thickBot="1">
      <c r="A8" s="181" t="s">
        <v>24</v>
      </c>
      <c r="B8" s="187"/>
      <c r="C8" s="188" t="s">
        <v>117</v>
      </c>
      <c r="D8" s="189" t="s">
        <v>118</v>
      </c>
      <c r="E8" s="190"/>
      <c r="F8" s="190"/>
      <c r="G8" s="190"/>
      <c r="H8" s="190"/>
      <c r="I8" s="191">
        <f>'2. melléklet'!CN9</f>
        <v>1595630</v>
      </c>
      <c r="J8" s="261">
        <f>'3. melléklet'!AC9</f>
        <v>0</v>
      </c>
      <c r="K8" s="261">
        <f>'4. melléklet'!Q10</f>
        <v>0</v>
      </c>
      <c r="L8" s="191">
        <f t="shared" si="0"/>
        <v>1595630</v>
      </c>
    </row>
    <row r="9" spans="1:12" s="57" customFormat="1" ht="15" customHeight="1" thickBot="1">
      <c r="A9" s="133" t="s">
        <v>26</v>
      </c>
      <c r="B9" s="54"/>
      <c r="C9" s="55"/>
      <c r="D9" s="135" t="s">
        <v>678</v>
      </c>
      <c r="E9" s="136" t="s">
        <v>684</v>
      </c>
      <c r="F9" s="56"/>
      <c r="G9" s="56"/>
      <c r="H9" s="56"/>
      <c r="I9" s="137">
        <f>'2. melléklet'!CN10</f>
        <v>1000</v>
      </c>
      <c r="J9" s="252">
        <f>'3. melléklet'!AC10</f>
        <v>0</v>
      </c>
      <c r="K9" s="252">
        <f>'4. melléklet'!Q11</f>
        <v>0</v>
      </c>
      <c r="L9" s="137">
        <f t="shared" si="0"/>
        <v>1000</v>
      </c>
    </row>
    <row r="10" spans="1:12" s="57" customFormat="1" ht="15" customHeight="1" thickBot="1">
      <c r="A10" s="133" t="s">
        <v>28</v>
      </c>
      <c r="B10" s="54"/>
      <c r="C10" s="55"/>
      <c r="D10" s="121" t="s">
        <v>679</v>
      </c>
      <c r="E10" s="136" t="s">
        <v>685</v>
      </c>
      <c r="F10" s="56"/>
      <c r="G10" s="56"/>
      <c r="H10" s="56"/>
      <c r="I10" s="137">
        <f>'2. melléklet'!CN11</f>
        <v>0</v>
      </c>
      <c r="J10" s="252">
        <f>'3. melléklet'!AC11</f>
        <v>0</v>
      </c>
      <c r="K10" s="252">
        <f>'4. melléklet'!Q12</f>
        <v>0</v>
      </c>
      <c r="L10" s="137">
        <f t="shared" si="0"/>
        <v>0</v>
      </c>
    </row>
    <row r="11" spans="1:12" s="57" customFormat="1" ht="15" customHeight="1" thickBot="1">
      <c r="A11" s="133" t="s">
        <v>29</v>
      </c>
      <c r="B11" s="54"/>
      <c r="C11" s="55"/>
      <c r="D11" s="121" t="s">
        <v>680</v>
      </c>
      <c r="E11" s="136" t="s">
        <v>686</v>
      </c>
      <c r="F11" s="56"/>
      <c r="G11" s="56"/>
      <c r="H11" s="56"/>
      <c r="I11" s="137">
        <f>'2. melléklet'!CN12</f>
        <v>48030</v>
      </c>
      <c r="J11" s="252">
        <f>'3. melléklet'!AC12</f>
        <v>0</v>
      </c>
      <c r="K11" s="252">
        <f>'4. melléklet'!Q13</f>
        <v>0</v>
      </c>
      <c r="L11" s="137">
        <f t="shared" si="0"/>
        <v>48030</v>
      </c>
    </row>
    <row r="12" spans="1:12" s="57" customFormat="1" ht="15" customHeight="1" thickBot="1">
      <c r="A12" s="133" t="s">
        <v>31</v>
      </c>
      <c r="B12" s="54"/>
      <c r="C12" s="55"/>
      <c r="D12" s="121" t="s">
        <v>681</v>
      </c>
      <c r="E12" s="136" t="s">
        <v>687</v>
      </c>
      <c r="F12" s="56"/>
      <c r="G12" s="56"/>
      <c r="H12" s="56"/>
      <c r="I12" s="137">
        <f>'2. melléklet'!CN13</f>
        <v>1542300</v>
      </c>
      <c r="J12" s="252">
        <f>'3. melléklet'!AC13</f>
        <v>0</v>
      </c>
      <c r="K12" s="252">
        <f>'4. melléklet'!Q14</f>
        <v>0</v>
      </c>
      <c r="L12" s="137">
        <f t="shared" si="0"/>
        <v>1542300</v>
      </c>
    </row>
    <row r="13" spans="1:12" s="57" customFormat="1" ht="15" customHeight="1" thickBot="1">
      <c r="A13" s="133" t="s">
        <v>32</v>
      </c>
      <c r="B13" s="54"/>
      <c r="C13" s="55"/>
      <c r="D13" s="121" t="s">
        <v>682</v>
      </c>
      <c r="E13" s="136" t="s">
        <v>688</v>
      </c>
      <c r="F13" s="56"/>
      <c r="G13" s="56"/>
      <c r="H13" s="56"/>
      <c r="I13" s="137">
        <f>'2. melléklet'!CN14</f>
        <v>4300</v>
      </c>
      <c r="J13" s="252">
        <f>'3. melléklet'!AC14</f>
        <v>0</v>
      </c>
      <c r="K13" s="252">
        <f>'4. melléklet'!Q15</f>
        <v>0</v>
      </c>
      <c r="L13" s="137">
        <f t="shared" si="0"/>
        <v>4300</v>
      </c>
    </row>
    <row r="14" spans="1:12" s="57" customFormat="1" ht="15" customHeight="1" thickBot="1">
      <c r="A14" s="133" t="s">
        <v>33</v>
      </c>
      <c r="B14" s="54"/>
      <c r="C14" s="55"/>
      <c r="D14" s="140" t="s">
        <v>683</v>
      </c>
      <c r="E14" s="136" t="s">
        <v>689</v>
      </c>
      <c r="F14" s="56"/>
      <c r="G14" s="56"/>
      <c r="H14" s="56"/>
      <c r="I14" s="137">
        <f>'2. melléklet'!CN15</f>
        <v>0</v>
      </c>
      <c r="J14" s="252">
        <f>'3. melléklet'!AC15</f>
        <v>0</v>
      </c>
      <c r="K14" s="252">
        <f>'4. melléklet'!Q16</f>
        <v>0</v>
      </c>
      <c r="L14" s="137">
        <f t="shared" si="0"/>
        <v>0</v>
      </c>
    </row>
    <row r="15" spans="1:12" s="186" customFormat="1" ht="15" customHeight="1" thickBot="1">
      <c r="A15" s="181" t="s">
        <v>35</v>
      </c>
      <c r="B15" s="187"/>
      <c r="C15" s="188" t="s">
        <v>119</v>
      </c>
      <c r="D15" s="189" t="s">
        <v>121</v>
      </c>
      <c r="E15" s="190"/>
      <c r="F15" s="190"/>
      <c r="G15" s="190"/>
      <c r="H15" s="190"/>
      <c r="I15" s="191">
        <f>'2. melléklet'!CN16</f>
        <v>272834</v>
      </c>
      <c r="J15" s="261">
        <f>'3. melléklet'!AC16</f>
        <v>8891</v>
      </c>
      <c r="K15" s="261">
        <f>'4. melléklet'!Q17</f>
        <v>243849</v>
      </c>
      <c r="L15" s="191">
        <f t="shared" si="0"/>
        <v>525574</v>
      </c>
    </row>
    <row r="16" spans="1:12" s="139" customFormat="1" ht="15" customHeight="1" thickBot="1">
      <c r="A16" s="133" t="s">
        <v>37</v>
      </c>
      <c r="B16" s="138"/>
      <c r="C16" s="141"/>
      <c r="D16" s="142" t="s">
        <v>122</v>
      </c>
      <c r="E16" s="136" t="s">
        <v>123</v>
      </c>
      <c r="F16" s="136"/>
      <c r="G16" s="136"/>
      <c r="H16" s="123"/>
      <c r="I16" s="137">
        <f>'2. melléklet'!CN17</f>
        <v>112298</v>
      </c>
      <c r="J16" s="252">
        <f>'3. melléklet'!AC17</f>
        <v>3858</v>
      </c>
      <c r="K16" s="252">
        <f>'4. melléklet'!Q18</f>
        <v>191251</v>
      </c>
      <c r="L16" s="137">
        <f t="shared" si="0"/>
        <v>307407</v>
      </c>
    </row>
    <row r="17" spans="1:12" s="139" customFormat="1" ht="15" customHeight="1" thickBot="1">
      <c r="A17" s="133" t="s">
        <v>39</v>
      </c>
      <c r="B17" s="138"/>
      <c r="C17" s="141"/>
      <c r="D17" s="142" t="s">
        <v>124</v>
      </c>
      <c r="E17" s="136" t="s">
        <v>690</v>
      </c>
      <c r="F17" s="136"/>
      <c r="G17" s="136"/>
      <c r="H17" s="123"/>
      <c r="I17" s="137">
        <f>'2. melléklet'!CN18</f>
        <v>152536</v>
      </c>
      <c r="J17" s="252">
        <f>'3. melléklet'!AC18</f>
        <v>5033</v>
      </c>
      <c r="K17" s="252">
        <f>'4. melléklet'!Q19</f>
        <v>52376</v>
      </c>
      <c r="L17" s="137">
        <f t="shared" si="0"/>
        <v>209945</v>
      </c>
    </row>
    <row r="18" spans="1:12" s="139" customFormat="1" ht="15" customHeight="1" thickBot="1">
      <c r="A18" s="133" t="s">
        <v>40</v>
      </c>
      <c r="B18" s="138"/>
      <c r="C18" s="141"/>
      <c r="D18" s="142" t="s">
        <v>125</v>
      </c>
      <c r="E18" s="123" t="s">
        <v>691</v>
      </c>
      <c r="F18" s="123"/>
      <c r="G18" s="123"/>
      <c r="H18" s="123"/>
      <c r="I18" s="137">
        <f>'2. melléklet'!CN19</f>
        <v>8000</v>
      </c>
      <c r="J18" s="252">
        <f>'3. melléklet'!AC19</f>
        <v>0</v>
      </c>
      <c r="K18" s="252">
        <f>'4. melléklet'!Q20</f>
        <v>222</v>
      </c>
      <c r="L18" s="137">
        <f t="shared" si="0"/>
        <v>8222</v>
      </c>
    </row>
    <row r="19" spans="1:12" s="186" customFormat="1" ht="15" customHeight="1" thickBot="1">
      <c r="A19" s="181" t="s">
        <v>42</v>
      </c>
      <c r="B19" s="187"/>
      <c r="C19" s="188" t="s">
        <v>120</v>
      </c>
      <c r="D19" s="192" t="s">
        <v>692</v>
      </c>
      <c r="E19" s="193"/>
      <c r="F19" s="193"/>
      <c r="G19" s="193"/>
      <c r="H19" s="193"/>
      <c r="I19" s="194">
        <f>'2. melléklet'!CN20</f>
        <v>787563</v>
      </c>
      <c r="J19" s="263">
        <f>'3. melléklet'!AC20</f>
        <v>39640</v>
      </c>
      <c r="K19" s="263">
        <f>'4. melléklet'!Q21</f>
        <v>34688</v>
      </c>
      <c r="L19" s="194">
        <f t="shared" si="0"/>
        <v>861891</v>
      </c>
    </row>
    <row r="20" spans="1:12" s="139" customFormat="1" ht="15" customHeight="1" thickBot="1">
      <c r="A20" s="133" t="s">
        <v>43</v>
      </c>
      <c r="B20" s="138"/>
      <c r="C20" s="141"/>
      <c r="D20" s="121" t="s">
        <v>122</v>
      </c>
      <c r="E20" s="358" t="s">
        <v>697</v>
      </c>
      <c r="F20" s="358"/>
      <c r="G20" s="358"/>
      <c r="H20" s="359"/>
      <c r="I20" s="137">
        <f>'2. melléklet'!CN21</f>
        <v>689329</v>
      </c>
      <c r="J20" s="252">
        <f>'3. melléklet'!AC21</f>
        <v>0</v>
      </c>
      <c r="K20" s="252">
        <f>'4. melléklet'!Q22</f>
        <v>0</v>
      </c>
      <c r="L20" s="137">
        <f t="shared" si="0"/>
        <v>689329</v>
      </c>
    </row>
    <row r="21" spans="1:12" s="139" customFormat="1" ht="15" customHeight="1" thickBot="1">
      <c r="A21" s="133" t="s">
        <v>44</v>
      </c>
      <c r="B21" s="138"/>
      <c r="C21" s="141"/>
      <c r="D21" s="121" t="s">
        <v>694</v>
      </c>
      <c r="E21" s="136" t="s">
        <v>698</v>
      </c>
      <c r="F21" s="143"/>
      <c r="G21" s="143"/>
      <c r="H21" s="136"/>
      <c r="I21" s="137">
        <f>'2. melléklet'!CN22</f>
        <v>98234</v>
      </c>
      <c r="J21" s="252">
        <f>'3. melléklet'!AC22</f>
        <v>39640</v>
      </c>
      <c r="K21" s="252">
        <f>'4. melléklet'!Q23</f>
        <v>34688</v>
      </c>
      <c r="L21" s="137">
        <f t="shared" si="0"/>
        <v>172562</v>
      </c>
    </row>
    <row r="22" spans="1:12" s="186" customFormat="1" ht="15" customHeight="1" thickBot="1">
      <c r="A22" s="181" t="s">
        <v>45</v>
      </c>
      <c r="B22" s="187"/>
      <c r="C22" s="188" t="s">
        <v>126</v>
      </c>
      <c r="D22" s="192" t="s">
        <v>693</v>
      </c>
      <c r="E22" s="193"/>
      <c r="F22" s="190"/>
      <c r="G22" s="190"/>
      <c r="H22" s="190"/>
      <c r="I22" s="191">
        <f>'2. melléklet'!CN23</f>
        <v>9539</v>
      </c>
      <c r="J22" s="261">
        <f>'3. melléklet'!AC23</f>
        <v>0</v>
      </c>
      <c r="K22" s="261">
        <f>'4. melléklet'!Q24</f>
        <v>890</v>
      </c>
      <c r="L22" s="191">
        <f t="shared" si="0"/>
        <v>10429</v>
      </c>
    </row>
    <row r="23" spans="1:12" s="122" customFormat="1" ht="15" customHeight="1" thickBot="1">
      <c r="A23" s="133" t="s">
        <v>46</v>
      </c>
      <c r="B23" s="120"/>
      <c r="C23" s="144"/>
      <c r="D23" s="121" t="s">
        <v>147</v>
      </c>
      <c r="E23" s="123" t="s">
        <v>695</v>
      </c>
      <c r="F23" s="145"/>
      <c r="G23" s="124"/>
      <c r="H23" s="124"/>
      <c r="I23" s="137">
        <f>'2. melléklet'!CN24</f>
        <v>7920</v>
      </c>
      <c r="J23" s="252">
        <f>'3. melléklet'!AC24</f>
        <v>0</v>
      </c>
      <c r="K23" s="252">
        <f>'4. melléklet'!Q25</f>
        <v>0</v>
      </c>
      <c r="L23" s="137">
        <f t="shared" si="0"/>
        <v>7920</v>
      </c>
    </row>
    <row r="24" spans="1:12" s="122" customFormat="1" ht="15" customHeight="1" thickBot="1">
      <c r="A24" s="133" t="s">
        <v>48</v>
      </c>
      <c r="B24" s="120"/>
      <c r="C24" s="144"/>
      <c r="D24" s="121" t="s">
        <v>127</v>
      </c>
      <c r="E24" s="123" t="s">
        <v>696</v>
      </c>
      <c r="F24" s="145"/>
      <c r="G24" s="124"/>
      <c r="H24" s="124"/>
      <c r="I24" s="137">
        <f>'2. melléklet'!CN25</f>
        <v>1619</v>
      </c>
      <c r="J24" s="252">
        <f>'3. melléklet'!AC25</f>
        <v>0</v>
      </c>
      <c r="K24" s="252">
        <f>'4. melléklet'!Q26</f>
        <v>890</v>
      </c>
      <c r="L24" s="137">
        <f t="shared" si="0"/>
        <v>2509</v>
      </c>
    </row>
    <row r="25" spans="1:12" s="186" customFormat="1" ht="15" customHeight="1" thickBot="1">
      <c r="A25" s="181" t="s">
        <v>50</v>
      </c>
      <c r="B25" s="182" t="s">
        <v>134</v>
      </c>
      <c r="C25" s="183" t="s">
        <v>135</v>
      </c>
      <c r="D25" s="183"/>
      <c r="E25" s="183"/>
      <c r="F25" s="183"/>
      <c r="G25" s="183"/>
      <c r="H25" s="183"/>
      <c r="I25" s="185">
        <f>'2. melléklet'!CN26</f>
        <v>242943</v>
      </c>
      <c r="J25" s="260">
        <f>'3. melléklet'!AC26</f>
        <v>1181</v>
      </c>
      <c r="K25" s="260">
        <f>'4. melléklet'!Q27</f>
        <v>0</v>
      </c>
      <c r="L25" s="185">
        <f t="shared" si="0"/>
        <v>244124</v>
      </c>
    </row>
    <row r="26" spans="1:12" s="186" customFormat="1" ht="15" customHeight="1" thickBot="1">
      <c r="A26" s="181" t="s">
        <v>52</v>
      </c>
      <c r="B26" s="187"/>
      <c r="C26" s="197" t="s">
        <v>136</v>
      </c>
      <c r="D26" s="198" t="s">
        <v>135</v>
      </c>
      <c r="E26" s="189"/>
      <c r="F26" s="190"/>
      <c r="G26" s="190"/>
      <c r="H26" s="190"/>
      <c r="I26" s="191">
        <f>'2. melléklet'!CN27</f>
        <v>1515</v>
      </c>
      <c r="J26" s="261">
        <f>'3. melléklet'!AC27</f>
        <v>1181</v>
      </c>
      <c r="K26" s="261">
        <f>'4. melléklet'!Q28</f>
        <v>0</v>
      </c>
      <c r="L26" s="191">
        <f t="shared" si="0"/>
        <v>2696</v>
      </c>
    </row>
    <row r="27" spans="1:12" s="139" customFormat="1" ht="15" customHeight="1" thickBot="1">
      <c r="A27" s="133" t="s">
        <v>54</v>
      </c>
      <c r="B27" s="138"/>
      <c r="C27" s="141"/>
      <c r="D27" s="121" t="s">
        <v>137</v>
      </c>
      <c r="E27" s="136" t="s">
        <v>138</v>
      </c>
      <c r="F27" s="136"/>
      <c r="G27" s="136"/>
      <c r="H27" s="136"/>
      <c r="I27" s="137">
        <f>'2. melléklet'!CN28</f>
        <v>1135</v>
      </c>
      <c r="J27" s="252">
        <f>'3. melléklet'!AC28</f>
        <v>1181</v>
      </c>
      <c r="K27" s="252">
        <f>'4. melléklet'!Q29</f>
        <v>0</v>
      </c>
      <c r="L27" s="137">
        <f t="shared" si="0"/>
        <v>2316</v>
      </c>
    </row>
    <row r="28" spans="1:12" s="139" customFormat="1" ht="15" customHeight="1" thickBot="1">
      <c r="A28" s="133" t="s">
        <v>55</v>
      </c>
      <c r="B28" s="138"/>
      <c r="C28" s="141"/>
      <c r="D28" s="121" t="s">
        <v>699</v>
      </c>
      <c r="E28" s="136" t="s">
        <v>139</v>
      </c>
      <c r="F28" s="123"/>
      <c r="G28" s="123"/>
      <c r="H28" s="123"/>
      <c r="I28" s="137">
        <f>'2. melléklet'!CN29</f>
        <v>380</v>
      </c>
      <c r="J28" s="252">
        <f>'3. melléklet'!AC29</f>
        <v>0</v>
      </c>
      <c r="K28" s="252">
        <f>'4. melléklet'!Q30</f>
        <v>0</v>
      </c>
      <c r="L28" s="137">
        <f t="shared" si="0"/>
        <v>380</v>
      </c>
    </row>
    <row r="29" spans="1:12" s="186" customFormat="1" ht="15" customHeight="1" thickBot="1">
      <c r="A29" s="181" t="s">
        <v>56</v>
      </c>
      <c r="B29" s="187"/>
      <c r="C29" s="197" t="s">
        <v>140</v>
      </c>
      <c r="D29" s="199" t="s">
        <v>700</v>
      </c>
      <c r="E29" s="192"/>
      <c r="F29" s="193"/>
      <c r="G29" s="193"/>
      <c r="H29" s="193"/>
      <c r="I29" s="194">
        <f>'2. melléklet'!CN30</f>
        <v>237903</v>
      </c>
      <c r="J29" s="263">
        <f>'3. melléklet'!AC30</f>
        <v>0</v>
      </c>
      <c r="K29" s="263">
        <f>'4. melléklet'!Q31</f>
        <v>0</v>
      </c>
      <c r="L29" s="194">
        <f t="shared" si="0"/>
        <v>237903</v>
      </c>
    </row>
    <row r="30" spans="1:12" s="139" customFormat="1" ht="15" customHeight="1" thickBot="1">
      <c r="A30" s="133" t="s">
        <v>58</v>
      </c>
      <c r="B30" s="138"/>
      <c r="C30" s="141"/>
      <c r="D30" s="121" t="s">
        <v>141</v>
      </c>
      <c r="E30" s="136" t="s">
        <v>701</v>
      </c>
      <c r="F30" s="136"/>
      <c r="G30" s="136"/>
      <c r="H30" s="136"/>
      <c r="I30" s="137">
        <f>'2. melléklet'!CN31</f>
        <v>112300</v>
      </c>
      <c r="J30" s="252">
        <f>'3. melléklet'!AC31</f>
        <v>0</v>
      </c>
      <c r="K30" s="252">
        <f>'4. melléklet'!Q32</f>
        <v>0</v>
      </c>
      <c r="L30" s="137">
        <f t="shared" si="0"/>
        <v>112300</v>
      </c>
    </row>
    <row r="31" spans="1:12" s="139" customFormat="1" ht="15" customHeight="1" thickBot="1">
      <c r="A31" s="133" t="s">
        <v>59</v>
      </c>
      <c r="B31" s="138"/>
      <c r="C31" s="121"/>
      <c r="D31" s="121" t="s">
        <v>702</v>
      </c>
      <c r="E31" s="136" t="s">
        <v>703</v>
      </c>
      <c r="F31" s="143"/>
      <c r="G31" s="143"/>
      <c r="H31" s="136"/>
      <c r="I31" s="137">
        <f>'2. melléklet'!CN32</f>
        <v>125603</v>
      </c>
      <c r="J31" s="252">
        <f>'3. melléklet'!AC32</f>
        <v>0</v>
      </c>
      <c r="K31" s="252">
        <f>'4. melléklet'!Q33</f>
        <v>0</v>
      </c>
      <c r="L31" s="137">
        <f t="shared" si="0"/>
        <v>125603</v>
      </c>
    </row>
    <row r="32" spans="1:12" s="186" customFormat="1" ht="15" customHeight="1" thickBot="1">
      <c r="A32" s="181" t="s">
        <v>61</v>
      </c>
      <c r="B32" s="187"/>
      <c r="C32" s="197" t="s">
        <v>142</v>
      </c>
      <c r="D32" s="192" t="s">
        <v>704</v>
      </c>
      <c r="E32" s="200"/>
      <c r="F32" s="193"/>
      <c r="G32" s="193"/>
      <c r="H32" s="193"/>
      <c r="I32" s="194">
        <f>'2. melléklet'!CN33</f>
        <v>3525</v>
      </c>
      <c r="J32" s="263">
        <f>'3. melléklet'!AC33</f>
        <v>0</v>
      </c>
      <c r="K32" s="263">
        <f>'4. melléklet'!Q34</f>
        <v>0</v>
      </c>
      <c r="L32" s="194">
        <f t="shared" si="0"/>
        <v>3525</v>
      </c>
    </row>
    <row r="33" spans="1:12" s="57" customFormat="1" ht="15" customHeight="1" thickBot="1">
      <c r="A33" s="133" t="s">
        <v>62</v>
      </c>
      <c r="B33" s="54"/>
      <c r="C33" s="59"/>
      <c r="D33" s="121" t="s">
        <v>149</v>
      </c>
      <c r="E33" s="147" t="s">
        <v>706</v>
      </c>
      <c r="F33" s="58"/>
      <c r="G33" s="58"/>
      <c r="H33" s="58"/>
      <c r="I33" s="125">
        <f>'2. melléklet'!CN34</f>
        <v>2700</v>
      </c>
      <c r="J33" s="126">
        <f>'3. melléklet'!AC34</f>
        <v>0</v>
      </c>
      <c r="K33" s="126">
        <f>'4. melléklet'!Q35</f>
        <v>0</v>
      </c>
      <c r="L33" s="125">
        <f t="shared" si="0"/>
        <v>2700</v>
      </c>
    </row>
    <row r="34" spans="1:12" s="139" customFormat="1" ht="15" customHeight="1" thickBot="1">
      <c r="A34" s="133" t="s">
        <v>64</v>
      </c>
      <c r="B34" s="138"/>
      <c r="C34" s="141"/>
      <c r="D34" s="121" t="s">
        <v>149</v>
      </c>
      <c r="E34" s="123" t="s">
        <v>705</v>
      </c>
      <c r="F34" s="123"/>
      <c r="G34" s="123"/>
      <c r="H34" s="123"/>
      <c r="I34" s="125">
        <f>'2. melléklet'!CN35</f>
        <v>825</v>
      </c>
      <c r="J34" s="126">
        <f>'3. melléklet'!AC35</f>
        <v>0</v>
      </c>
      <c r="K34" s="126">
        <f>'4. melléklet'!Q36</f>
        <v>0</v>
      </c>
      <c r="L34" s="125">
        <f t="shared" si="0"/>
        <v>825</v>
      </c>
    </row>
    <row r="35" spans="1:12" s="57" customFormat="1" ht="15" customHeight="1" thickBot="1">
      <c r="A35" s="133" t="s">
        <v>65</v>
      </c>
      <c r="B35" s="60"/>
      <c r="C35" s="149"/>
      <c r="D35" s="150"/>
      <c r="E35" s="150"/>
      <c r="F35" s="150"/>
      <c r="G35" s="150"/>
      <c r="H35" s="150"/>
      <c r="I35" s="294">
        <f>'2. melléklet'!CN36</f>
        <v>0</v>
      </c>
      <c r="J35" s="295"/>
      <c r="K35" s="295"/>
      <c r="L35" s="294">
        <f t="shared" si="0"/>
        <v>0</v>
      </c>
    </row>
    <row r="36" spans="1:12" s="186" customFormat="1" ht="30" customHeight="1" thickBot="1">
      <c r="A36" s="181" t="s">
        <v>66</v>
      </c>
      <c r="B36" s="355" t="s">
        <v>752</v>
      </c>
      <c r="C36" s="356"/>
      <c r="D36" s="356"/>
      <c r="E36" s="356"/>
      <c r="F36" s="356"/>
      <c r="G36" s="356"/>
      <c r="H36" s="356"/>
      <c r="I36" s="201">
        <f>'2. melléklet'!CN37</f>
        <v>2908509</v>
      </c>
      <c r="J36" s="262">
        <f>'3. melléklet'!AC37</f>
        <v>49712</v>
      </c>
      <c r="K36" s="262">
        <f>'4. melléklet'!Q38</f>
        <v>279427</v>
      </c>
      <c r="L36" s="201">
        <f t="shared" si="0"/>
        <v>3237648</v>
      </c>
    </row>
    <row r="37" spans="1:12" ht="15" customHeight="1" thickBot="1">
      <c r="A37" s="133" t="s">
        <v>68</v>
      </c>
      <c r="B37" s="71"/>
      <c r="C37" s="72"/>
      <c r="D37" s="72"/>
      <c r="E37" s="72"/>
      <c r="F37" s="72"/>
      <c r="G37" s="72"/>
      <c r="H37" s="72"/>
      <c r="I37" s="81"/>
      <c r="J37" s="73"/>
      <c r="K37" s="73">
        <f>'4. melléklet'!Q39</f>
        <v>0</v>
      </c>
      <c r="L37" s="81">
        <f t="shared" si="0"/>
        <v>0</v>
      </c>
    </row>
    <row r="38" spans="1:12" s="203" customFormat="1" ht="15" customHeight="1" thickBot="1">
      <c r="A38" s="181" t="s">
        <v>69</v>
      </c>
      <c r="B38" s="182" t="s">
        <v>143</v>
      </c>
      <c r="C38" s="357" t="s">
        <v>707</v>
      </c>
      <c r="D38" s="357"/>
      <c r="E38" s="357"/>
      <c r="F38" s="357"/>
      <c r="G38" s="357"/>
      <c r="H38" s="357"/>
      <c r="I38" s="185">
        <f>'2. melléklet'!CN39</f>
        <v>540022</v>
      </c>
      <c r="J38" s="260">
        <f>'3. melléklet'!AC39</f>
        <v>420901</v>
      </c>
      <c r="K38" s="260">
        <f>'4. melléklet'!Q40</f>
        <v>721906</v>
      </c>
      <c r="L38" s="185">
        <f t="shared" si="0"/>
        <v>1682829</v>
      </c>
    </row>
    <row r="39" spans="1:12" s="203" customFormat="1" ht="15" customHeight="1" thickBot="1">
      <c r="A39" s="181" t="s">
        <v>70</v>
      </c>
      <c r="B39" s="202"/>
      <c r="C39" s="188" t="s">
        <v>144</v>
      </c>
      <c r="D39" s="189" t="s">
        <v>708</v>
      </c>
      <c r="E39" s="189"/>
      <c r="F39" s="189"/>
      <c r="G39" s="189"/>
      <c r="H39" s="189"/>
      <c r="I39" s="191">
        <f>'2. melléklet'!CN40</f>
        <v>259448</v>
      </c>
      <c r="J39" s="261">
        <f>'3. melléklet'!AC40</f>
        <v>0</v>
      </c>
      <c r="K39" s="261">
        <f>'4. melléklet'!Q41</f>
        <v>0</v>
      </c>
      <c r="L39" s="191">
        <f t="shared" si="0"/>
        <v>259448</v>
      </c>
    </row>
    <row r="40" spans="1:12" s="139" customFormat="1" ht="15" customHeight="1" thickBot="1">
      <c r="A40" s="133" t="s">
        <v>71</v>
      </c>
      <c r="B40" s="138"/>
      <c r="C40" s="121"/>
      <c r="D40" s="152" t="s">
        <v>709</v>
      </c>
      <c r="E40" s="136" t="s">
        <v>712</v>
      </c>
      <c r="F40" s="136"/>
      <c r="G40" s="136"/>
      <c r="H40" s="136"/>
      <c r="I40" s="137">
        <f>'2. melléklet'!CN41</f>
        <v>259448</v>
      </c>
      <c r="J40" s="252">
        <f>'3. melléklet'!AC41</f>
        <v>0</v>
      </c>
      <c r="K40" s="252">
        <f>'4. melléklet'!Q42</f>
        <v>0</v>
      </c>
      <c r="L40" s="137">
        <f t="shared" si="0"/>
        <v>259448</v>
      </c>
    </row>
    <row r="41" spans="1:12" s="139" customFormat="1" ht="15" customHeight="1" thickBot="1">
      <c r="A41" s="133" t="s">
        <v>72</v>
      </c>
      <c r="B41" s="138"/>
      <c r="C41" s="121"/>
      <c r="D41" s="142" t="s">
        <v>710</v>
      </c>
      <c r="E41" s="136" t="s">
        <v>713</v>
      </c>
      <c r="F41" s="136"/>
      <c r="G41" s="136"/>
      <c r="H41" s="136"/>
      <c r="I41" s="137">
        <f>'2. melléklet'!CN42</f>
        <v>0</v>
      </c>
      <c r="J41" s="252">
        <f>'3. melléklet'!AC42</f>
        <v>0</v>
      </c>
      <c r="K41" s="252">
        <f>'4. melléklet'!Q43</f>
        <v>0</v>
      </c>
      <c r="L41" s="137">
        <f t="shared" si="0"/>
        <v>0</v>
      </c>
    </row>
    <row r="42" spans="1:12" s="139" customFormat="1" ht="15" customHeight="1" thickBot="1">
      <c r="A42" s="133" t="s">
        <v>74</v>
      </c>
      <c r="B42" s="138"/>
      <c r="C42" s="121"/>
      <c r="D42" s="154" t="s">
        <v>711</v>
      </c>
      <c r="E42" s="136" t="s">
        <v>714</v>
      </c>
      <c r="F42" s="136"/>
      <c r="G42" s="136"/>
      <c r="H42" s="136"/>
      <c r="I42" s="137">
        <f>'2. melléklet'!CN43</f>
        <v>0</v>
      </c>
      <c r="J42" s="252">
        <f>'3. melléklet'!AC43</f>
        <v>0</v>
      </c>
      <c r="K42" s="252">
        <f>'4. melléklet'!Q44</f>
        <v>0</v>
      </c>
      <c r="L42" s="137">
        <f t="shared" si="0"/>
        <v>0</v>
      </c>
    </row>
    <row r="43" spans="1:12" s="186" customFormat="1" ht="15" customHeight="1" thickBot="1">
      <c r="A43" s="181" t="s">
        <v>75</v>
      </c>
      <c r="B43" s="187"/>
      <c r="C43" s="188" t="s">
        <v>715</v>
      </c>
      <c r="D43" s="189" t="s">
        <v>716</v>
      </c>
      <c r="E43" s="189"/>
      <c r="F43" s="189"/>
      <c r="G43" s="189"/>
      <c r="H43" s="193"/>
      <c r="I43" s="191">
        <f>'2. melléklet'!CN44</f>
        <v>280574</v>
      </c>
      <c r="J43" s="261">
        <f>'3. melléklet'!AC44</f>
        <v>10212</v>
      </c>
      <c r="K43" s="261">
        <f>'4. melléklet'!Q45</f>
        <v>34544</v>
      </c>
      <c r="L43" s="191">
        <f t="shared" si="0"/>
        <v>325330</v>
      </c>
    </row>
    <row r="44" spans="1:12" s="122" customFormat="1" ht="15" customHeight="1" thickBot="1">
      <c r="A44" s="133" t="s">
        <v>77</v>
      </c>
      <c r="B44" s="120"/>
      <c r="C44" s="121"/>
      <c r="D44" s="121" t="s">
        <v>717</v>
      </c>
      <c r="E44" s="123" t="s">
        <v>719</v>
      </c>
      <c r="F44" s="123"/>
      <c r="G44" s="123"/>
      <c r="H44" s="124"/>
      <c r="I44" s="125">
        <f>'2. melléklet'!CN45</f>
        <v>150887</v>
      </c>
      <c r="J44" s="126">
        <f>'3. melléklet'!AC45</f>
        <v>10212</v>
      </c>
      <c r="K44" s="126">
        <f>'4. melléklet'!Q46</f>
        <v>34544</v>
      </c>
      <c r="L44" s="125">
        <f t="shared" si="0"/>
        <v>195643</v>
      </c>
    </row>
    <row r="45" spans="1:12" s="122" customFormat="1" ht="15" customHeight="1" thickBot="1">
      <c r="A45" s="133" t="s">
        <v>79</v>
      </c>
      <c r="B45" s="120"/>
      <c r="C45" s="121"/>
      <c r="D45" s="121" t="s">
        <v>718</v>
      </c>
      <c r="E45" s="123" t="s">
        <v>720</v>
      </c>
      <c r="F45" s="123"/>
      <c r="G45" s="123"/>
      <c r="H45" s="124"/>
      <c r="I45" s="125">
        <f>'2. melléklet'!CN46</f>
        <v>129687</v>
      </c>
      <c r="J45" s="126">
        <f>'3. melléklet'!AC46</f>
        <v>0</v>
      </c>
      <c r="K45" s="126">
        <f>'4. melléklet'!Q47</f>
        <v>0</v>
      </c>
      <c r="L45" s="125">
        <f t="shared" si="0"/>
        <v>129687</v>
      </c>
    </row>
    <row r="46" spans="1:12" s="186" customFormat="1" ht="15" customHeight="1" thickBot="1">
      <c r="A46" s="181" t="s">
        <v>80</v>
      </c>
      <c r="B46" s="298"/>
      <c r="C46" s="299" t="s">
        <v>721</v>
      </c>
      <c r="D46" s="300" t="s">
        <v>307</v>
      </c>
      <c r="E46" s="301"/>
      <c r="F46" s="301"/>
      <c r="G46" s="301"/>
      <c r="H46" s="301"/>
      <c r="I46" s="302">
        <f>'2. melléklet'!CN47</f>
        <v>0</v>
      </c>
      <c r="J46" s="303">
        <f>'3. melléklet'!AC47</f>
        <v>410689</v>
      </c>
      <c r="K46" s="303">
        <f>'4. melléklet'!Q48</f>
        <v>687362</v>
      </c>
      <c r="L46" s="302">
        <f t="shared" si="0"/>
        <v>1098051</v>
      </c>
    </row>
    <row r="47" spans="1:12" s="177" customFormat="1" ht="15" customHeight="1" thickBot="1">
      <c r="A47" s="133" t="s">
        <v>81</v>
      </c>
      <c r="B47" s="159"/>
      <c r="C47" s="159"/>
      <c r="D47" s="159"/>
      <c r="E47" s="159"/>
      <c r="F47" s="159"/>
      <c r="G47" s="159"/>
      <c r="H47" s="159"/>
      <c r="I47" s="296">
        <f>'2. melléklet'!CN48</f>
        <v>0</v>
      </c>
      <c r="J47" s="297"/>
      <c r="K47" s="297"/>
      <c r="L47" s="297">
        <f t="shared" si="0"/>
        <v>0</v>
      </c>
    </row>
    <row r="48" spans="1:12" s="186" customFormat="1" ht="15" customHeight="1" thickBot="1">
      <c r="A48" s="181" t="s">
        <v>82</v>
      </c>
      <c r="B48" s="210" t="s">
        <v>740</v>
      </c>
      <c r="C48" s="211" t="s">
        <v>741</v>
      </c>
      <c r="D48" s="212"/>
      <c r="E48" s="212"/>
      <c r="F48" s="212"/>
      <c r="G48" s="212"/>
      <c r="H48" s="212"/>
      <c r="I48" s="185">
        <f>'2. melléklet'!CN49</f>
        <v>0</v>
      </c>
      <c r="J48" s="260">
        <f>'3. melléklet'!AC49</f>
        <v>0</v>
      </c>
      <c r="K48" s="260">
        <f>'4. melléklet'!Q50</f>
        <v>0</v>
      </c>
      <c r="L48" s="185">
        <f t="shared" si="0"/>
        <v>0</v>
      </c>
    </row>
    <row r="49" spans="1:12" s="186" customFormat="1" ht="30" customHeight="1" thickBot="1">
      <c r="A49" s="181" t="s">
        <v>83</v>
      </c>
      <c r="B49" s="353" t="s">
        <v>753</v>
      </c>
      <c r="C49" s="354"/>
      <c r="D49" s="354"/>
      <c r="E49" s="354"/>
      <c r="F49" s="354"/>
      <c r="G49" s="354"/>
      <c r="H49" s="354"/>
      <c r="I49" s="201">
        <f>'2. melléklet'!CN50</f>
        <v>3448531</v>
      </c>
      <c r="J49" s="201">
        <f>'3. melléklet'!AC50</f>
        <v>470613</v>
      </c>
      <c r="K49" s="201">
        <f>SUM(K36,K38)</f>
        <v>1001333</v>
      </c>
      <c r="L49" s="201">
        <f>SUM(I49,J49,K49)-L46</f>
        <v>3822426</v>
      </c>
    </row>
    <row r="50" spans="1:12" s="57" customFormat="1" ht="15" customHeight="1" thickBot="1">
      <c r="A50" s="133" t="s">
        <v>84</v>
      </c>
      <c r="B50" s="351"/>
      <c r="C50" s="352"/>
      <c r="D50" s="352"/>
      <c r="E50" s="352"/>
      <c r="F50" s="352"/>
      <c r="G50" s="352"/>
      <c r="H50" s="352"/>
      <c r="I50" s="352"/>
      <c r="J50" s="352"/>
      <c r="K50" s="352"/>
      <c r="L50" s="333"/>
    </row>
    <row r="51" spans="1:12" ht="79.5" customHeight="1" thickBot="1">
      <c r="A51" s="133" t="s">
        <v>85</v>
      </c>
      <c r="B51" s="350" t="s">
        <v>156</v>
      </c>
      <c r="C51" s="350"/>
      <c r="D51" s="350"/>
      <c r="E51" s="350"/>
      <c r="F51" s="350"/>
      <c r="G51" s="350"/>
      <c r="H51" s="350"/>
      <c r="I51" s="62" t="s">
        <v>819</v>
      </c>
      <c r="J51" s="134" t="s">
        <v>153</v>
      </c>
      <c r="K51" s="134" t="s">
        <v>154</v>
      </c>
      <c r="L51" s="134" t="s">
        <v>822</v>
      </c>
    </row>
    <row r="52" spans="1:12" s="217" customFormat="1" ht="16.5" thickBot="1">
      <c r="A52" s="181" t="s">
        <v>86</v>
      </c>
      <c r="B52" s="214" t="s">
        <v>115</v>
      </c>
      <c r="C52" s="215" t="s">
        <v>145</v>
      </c>
      <c r="D52" s="215"/>
      <c r="E52" s="215"/>
      <c r="F52" s="215"/>
      <c r="G52" s="215"/>
      <c r="H52" s="215"/>
      <c r="I52" s="216">
        <f>'2. melléklet'!CN54</f>
        <v>1254277</v>
      </c>
      <c r="J52" s="216">
        <f>'3. melléklet'!AC54</f>
        <v>445768</v>
      </c>
      <c r="K52" s="216">
        <f>'4. melléklet'!Q54</f>
        <v>991351</v>
      </c>
      <c r="L52" s="216">
        <f>SUM(I52,J52,K52)</f>
        <v>2691396</v>
      </c>
    </row>
    <row r="53" spans="1:12" s="217" customFormat="1" ht="16.5" thickBot="1">
      <c r="A53" s="181" t="s">
        <v>87</v>
      </c>
      <c r="B53" s="218"/>
      <c r="C53" s="219" t="s">
        <v>117</v>
      </c>
      <c r="D53" s="220" t="s">
        <v>146</v>
      </c>
      <c r="E53" s="220"/>
      <c r="F53" s="220"/>
      <c r="G53" s="220"/>
      <c r="H53" s="221"/>
      <c r="I53" s="222">
        <f>'2. melléklet'!CN55</f>
        <v>65741</v>
      </c>
      <c r="J53" s="222">
        <f>'3. melléklet'!AC55</f>
        <v>197665</v>
      </c>
      <c r="K53" s="222">
        <f>'4. melléklet'!Q55</f>
        <v>405639</v>
      </c>
      <c r="L53" s="222">
        <f aca="true" t="shared" si="1" ref="L53:L82">SUM(I53,J53,K53)</f>
        <v>669045</v>
      </c>
    </row>
    <row r="54" spans="1:12" s="217" customFormat="1" ht="16.5" thickBot="1">
      <c r="A54" s="181" t="s">
        <v>88</v>
      </c>
      <c r="B54" s="218"/>
      <c r="C54" s="219" t="s">
        <v>119</v>
      </c>
      <c r="D54" s="223" t="s">
        <v>722</v>
      </c>
      <c r="E54" s="224"/>
      <c r="F54" s="223"/>
      <c r="G54" s="223"/>
      <c r="H54" s="225"/>
      <c r="I54" s="226">
        <f>'2. melléklet'!CN56</f>
        <v>18667</v>
      </c>
      <c r="J54" s="226">
        <f>'3. melléklet'!AC56</f>
        <v>52235</v>
      </c>
      <c r="K54" s="226">
        <f>'4. melléklet'!Q56</f>
        <v>98950</v>
      </c>
      <c r="L54" s="226">
        <f t="shared" si="1"/>
        <v>169852</v>
      </c>
    </row>
    <row r="55" spans="1:12" s="217" customFormat="1" ht="16.5" thickBot="1">
      <c r="A55" s="181" t="s">
        <v>89</v>
      </c>
      <c r="B55" s="218"/>
      <c r="C55" s="219" t="s">
        <v>120</v>
      </c>
      <c r="D55" s="223" t="s">
        <v>723</v>
      </c>
      <c r="E55" s="224"/>
      <c r="F55" s="223"/>
      <c r="G55" s="223"/>
      <c r="H55" s="225"/>
      <c r="I55" s="226">
        <f>'2. melléklet'!CN57</f>
        <v>595128</v>
      </c>
      <c r="J55" s="226">
        <f>'3. melléklet'!AC57</f>
        <v>117222</v>
      </c>
      <c r="K55" s="226">
        <f>'4. melléklet'!Q57</f>
        <v>453366</v>
      </c>
      <c r="L55" s="226">
        <f t="shared" si="1"/>
        <v>1165716</v>
      </c>
    </row>
    <row r="56" spans="1:12" s="217" customFormat="1" ht="16.5" thickBot="1">
      <c r="A56" s="181" t="s">
        <v>90</v>
      </c>
      <c r="B56" s="218"/>
      <c r="C56" s="219" t="s">
        <v>126</v>
      </c>
      <c r="D56" s="223" t="s">
        <v>724</v>
      </c>
      <c r="E56" s="224"/>
      <c r="F56" s="223"/>
      <c r="G56" s="223"/>
      <c r="H56" s="225"/>
      <c r="I56" s="226">
        <f>'2. melléklet'!CN58</f>
        <v>542156</v>
      </c>
      <c r="J56" s="226">
        <f>'3. melléklet'!AC58</f>
        <v>0</v>
      </c>
      <c r="K56" s="226">
        <f>'4. melléklet'!Q58</f>
        <v>33206</v>
      </c>
      <c r="L56" s="226">
        <f t="shared" si="1"/>
        <v>575362</v>
      </c>
    </row>
    <row r="57" spans="1:12" s="75" customFormat="1" ht="15.75" thickBot="1">
      <c r="A57" s="133" t="s">
        <v>91</v>
      </c>
      <c r="B57" s="164"/>
      <c r="C57" s="165"/>
      <c r="D57" s="166" t="s">
        <v>129</v>
      </c>
      <c r="E57" s="167" t="s">
        <v>726</v>
      </c>
      <c r="F57" s="167"/>
      <c r="G57" s="167"/>
      <c r="H57" s="168"/>
      <c r="I57" s="128">
        <f>'2. melléklet'!CN59</f>
        <v>328579</v>
      </c>
      <c r="J57" s="128">
        <f>'3. melléklet'!AC59</f>
        <v>0</v>
      </c>
      <c r="K57" s="128">
        <f>'4. melléklet'!Q59</f>
        <v>33206</v>
      </c>
      <c r="L57" s="128">
        <f t="shared" si="1"/>
        <v>361785</v>
      </c>
    </row>
    <row r="58" spans="1:12" s="75" customFormat="1" ht="15.75" thickBot="1">
      <c r="A58" s="133" t="s">
        <v>92</v>
      </c>
      <c r="B58" s="164"/>
      <c r="C58" s="165"/>
      <c r="D58" s="166" t="s">
        <v>130</v>
      </c>
      <c r="E58" s="167" t="s">
        <v>725</v>
      </c>
      <c r="F58" s="76"/>
      <c r="G58" s="167"/>
      <c r="H58" s="168"/>
      <c r="I58" s="128">
        <f>'2. melléklet'!CN60</f>
        <v>2813</v>
      </c>
      <c r="J58" s="128">
        <f>'3. melléklet'!AC60</f>
        <v>0</v>
      </c>
      <c r="K58" s="128">
        <f>'4. melléklet'!Q60</f>
        <v>0</v>
      </c>
      <c r="L58" s="128">
        <f t="shared" si="1"/>
        <v>2813</v>
      </c>
    </row>
    <row r="59" spans="1:12" s="75" customFormat="1" ht="15.75" thickBot="1">
      <c r="A59" s="133" t="s">
        <v>94</v>
      </c>
      <c r="B59" s="164"/>
      <c r="C59" s="165"/>
      <c r="D59" s="166" t="s">
        <v>128</v>
      </c>
      <c r="E59" s="167" t="s">
        <v>727</v>
      </c>
      <c r="F59" s="76"/>
      <c r="G59" s="167"/>
      <c r="H59" s="168"/>
      <c r="I59" s="128">
        <f>'2. melléklet'!CN61</f>
        <v>192423</v>
      </c>
      <c r="J59" s="128">
        <f>'3. melléklet'!AC61</f>
        <v>0</v>
      </c>
      <c r="K59" s="128">
        <f>'4. melléklet'!Q61</f>
        <v>0</v>
      </c>
      <c r="L59" s="128">
        <f t="shared" si="1"/>
        <v>192423</v>
      </c>
    </row>
    <row r="60" spans="1:12" s="75" customFormat="1" ht="15.75" thickBot="1">
      <c r="A60" s="133" t="s">
        <v>95</v>
      </c>
      <c r="B60" s="164"/>
      <c r="C60" s="165"/>
      <c r="D60" s="166" t="s">
        <v>131</v>
      </c>
      <c r="E60" s="167" t="s">
        <v>151</v>
      </c>
      <c r="F60" s="76"/>
      <c r="G60" s="167"/>
      <c r="H60" s="168"/>
      <c r="I60" s="128">
        <f>'2. melléklet'!CN62</f>
        <v>17851</v>
      </c>
      <c r="J60" s="128">
        <f>'3. melléklet'!AC62</f>
        <v>0</v>
      </c>
      <c r="K60" s="128">
        <f>'4. melléklet'!Q62</f>
        <v>0</v>
      </c>
      <c r="L60" s="128">
        <f t="shared" si="1"/>
        <v>17851</v>
      </c>
    </row>
    <row r="61" spans="1:12" s="75" customFormat="1" ht="15.75" thickBot="1">
      <c r="A61" s="133" t="s">
        <v>226</v>
      </c>
      <c r="B61" s="164"/>
      <c r="C61" s="165"/>
      <c r="D61" s="166" t="s">
        <v>132</v>
      </c>
      <c r="E61" s="169" t="s">
        <v>150</v>
      </c>
      <c r="F61" s="127"/>
      <c r="G61" s="169"/>
      <c r="H61" s="170"/>
      <c r="I61" s="129">
        <f>'2. melléklet'!CN63</f>
        <v>490</v>
      </c>
      <c r="J61" s="129">
        <f>'3. melléklet'!AC63</f>
        <v>0</v>
      </c>
      <c r="K61" s="129">
        <f>'4. melléklet'!Q63</f>
        <v>0</v>
      </c>
      <c r="L61" s="128">
        <f t="shared" si="1"/>
        <v>490</v>
      </c>
    </row>
    <row r="62" spans="1:12" s="217" customFormat="1" ht="16.5" thickBot="1">
      <c r="A62" s="181" t="s">
        <v>227</v>
      </c>
      <c r="B62" s="218"/>
      <c r="C62" s="219" t="s">
        <v>133</v>
      </c>
      <c r="D62" s="227" t="s">
        <v>769</v>
      </c>
      <c r="E62" s="228"/>
      <c r="F62" s="228"/>
      <c r="G62" s="227"/>
      <c r="H62" s="229"/>
      <c r="I62" s="271">
        <f>'2. melléklet'!CN64</f>
        <v>32585</v>
      </c>
      <c r="J62" s="271">
        <f>'3. melléklet'!AC64</f>
        <v>78646</v>
      </c>
      <c r="K62" s="271">
        <f>'4. melléklet'!Q64</f>
        <v>190</v>
      </c>
      <c r="L62" s="271">
        <f t="shared" si="1"/>
        <v>111421</v>
      </c>
    </row>
    <row r="63" spans="1:12" s="217" customFormat="1" ht="16.5" thickBot="1">
      <c r="A63" s="181" t="s">
        <v>228</v>
      </c>
      <c r="B63" s="214" t="s">
        <v>134</v>
      </c>
      <c r="C63" s="215" t="s">
        <v>148</v>
      </c>
      <c r="D63" s="231"/>
      <c r="E63" s="231"/>
      <c r="F63" s="215"/>
      <c r="G63" s="215"/>
      <c r="H63" s="215"/>
      <c r="I63" s="216">
        <f>'2. melléklet'!CN65</f>
        <v>870064</v>
      </c>
      <c r="J63" s="216">
        <f>'3. melléklet'!AC65</f>
        <v>24845</v>
      </c>
      <c r="K63" s="216">
        <f>'4. melléklet'!Q65</f>
        <v>9982</v>
      </c>
      <c r="L63" s="216">
        <f t="shared" si="1"/>
        <v>904891</v>
      </c>
    </row>
    <row r="64" spans="1:12" s="217" customFormat="1" ht="16.5" thickBot="1">
      <c r="A64" s="181" t="s">
        <v>229</v>
      </c>
      <c r="B64" s="218"/>
      <c r="C64" s="219" t="s">
        <v>136</v>
      </c>
      <c r="D64" s="220" t="s">
        <v>728</v>
      </c>
      <c r="E64" s="220"/>
      <c r="F64" s="220"/>
      <c r="G64" s="220"/>
      <c r="H64" s="221"/>
      <c r="I64" s="222">
        <f>'2. melléklet'!CN66</f>
        <v>126423</v>
      </c>
      <c r="J64" s="222">
        <f>'3. melléklet'!AC66</f>
        <v>24212</v>
      </c>
      <c r="K64" s="222">
        <f>'4. melléklet'!Q66</f>
        <v>5827</v>
      </c>
      <c r="L64" s="222">
        <f t="shared" si="1"/>
        <v>156462</v>
      </c>
    </row>
    <row r="65" spans="1:12" s="217" customFormat="1" ht="16.5" thickBot="1">
      <c r="A65" s="181" t="s">
        <v>230</v>
      </c>
      <c r="B65" s="218"/>
      <c r="C65" s="219" t="s">
        <v>140</v>
      </c>
      <c r="D65" s="223" t="s">
        <v>729</v>
      </c>
      <c r="E65" s="223"/>
      <c r="F65" s="223"/>
      <c r="G65" s="223"/>
      <c r="H65" s="225"/>
      <c r="I65" s="226">
        <f>'2. melléklet'!CN67</f>
        <v>501996</v>
      </c>
      <c r="J65" s="226">
        <f>'3. melléklet'!AC67</f>
        <v>633</v>
      </c>
      <c r="K65" s="226">
        <f>'4. melléklet'!Q67</f>
        <v>4155</v>
      </c>
      <c r="L65" s="226">
        <f t="shared" si="1"/>
        <v>506784</v>
      </c>
    </row>
    <row r="66" spans="1:12" s="217" customFormat="1" ht="16.5" thickBot="1">
      <c r="A66" s="181" t="s">
        <v>231</v>
      </c>
      <c r="B66" s="218"/>
      <c r="C66" s="219" t="s">
        <v>142</v>
      </c>
      <c r="D66" s="223" t="s">
        <v>730</v>
      </c>
      <c r="E66" s="224"/>
      <c r="F66" s="223"/>
      <c r="G66" s="223"/>
      <c r="H66" s="225"/>
      <c r="I66" s="226">
        <f>'2. melléklet'!CN68</f>
        <v>241645</v>
      </c>
      <c r="J66" s="226">
        <f>'3. melléklet'!AC68</f>
        <v>0</v>
      </c>
      <c r="K66" s="226">
        <f>'4. melléklet'!Q68</f>
        <v>0</v>
      </c>
      <c r="L66" s="226">
        <f t="shared" si="1"/>
        <v>241645</v>
      </c>
    </row>
    <row r="67" spans="1:12" s="75" customFormat="1" ht="15.75" thickBot="1">
      <c r="A67" s="133" t="s">
        <v>232</v>
      </c>
      <c r="B67" s="164"/>
      <c r="C67" s="171"/>
      <c r="D67" s="166" t="s">
        <v>731</v>
      </c>
      <c r="E67" s="167" t="s">
        <v>732</v>
      </c>
      <c r="F67" s="167"/>
      <c r="G67" s="167"/>
      <c r="H67" s="168"/>
      <c r="I67" s="128">
        <f>'2. melléklet'!CN69</f>
        <v>600</v>
      </c>
      <c r="J67" s="128">
        <f>'3. melléklet'!AC69</f>
        <v>0</v>
      </c>
      <c r="K67" s="128">
        <f>'4. melléklet'!Q69</f>
        <v>0</v>
      </c>
      <c r="L67" s="128">
        <f t="shared" si="1"/>
        <v>600</v>
      </c>
    </row>
    <row r="68" spans="1:12" s="75" customFormat="1" ht="15.75" thickBot="1">
      <c r="A68" s="133" t="s">
        <v>233</v>
      </c>
      <c r="B68" s="164"/>
      <c r="C68" s="171"/>
      <c r="D68" s="166" t="s">
        <v>733</v>
      </c>
      <c r="E68" s="167" t="s">
        <v>734</v>
      </c>
      <c r="F68" s="167"/>
      <c r="G68" s="167"/>
      <c r="H68" s="168"/>
      <c r="I68" s="128">
        <f>'2. melléklet'!CN70</f>
        <v>2600</v>
      </c>
      <c r="J68" s="128">
        <f>'3. melléklet'!AC70</f>
        <v>0</v>
      </c>
      <c r="K68" s="128">
        <f>'4. melléklet'!Q70</f>
        <v>0</v>
      </c>
      <c r="L68" s="128">
        <f t="shared" si="1"/>
        <v>2600</v>
      </c>
    </row>
    <row r="69" spans="1:12" s="75" customFormat="1" ht="15.75" thickBot="1">
      <c r="A69" s="133" t="s">
        <v>234</v>
      </c>
      <c r="B69" s="164"/>
      <c r="C69" s="171"/>
      <c r="D69" s="166" t="s">
        <v>735</v>
      </c>
      <c r="E69" s="167" t="s">
        <v>281</v>
      </c>
      <c r="F69" s="76"/>
      <c r="G69" s="167"/>
      <c r="H69" s="168"/>
      <c r="I69" s="128">
        <f>'2. melléklet'!CN71</f>
        <v>65496</v>
      </c>
      <c r="J69" s="128">
        <f>'3. melléklet'!AC71</f>
        <v>0</v>
      </c>
      <c r="K69" s="128">
        <f>'4. melléklet'!Q71</f>
        <v>0</v>
      </c>
      <c r="L69" s="128">
        <f t="shared" si="1"/>
        <v>65496</v>
      </c>
    </row>
    <row r="70" spans="1:12" s="75" customFormat="1" ht="15.75" thickBot="1">
      <c r="A70" s="133" t="s">
        <v>235</v>
      </c>
      <c r="B70" s="164"/>
      <c r="C70" s="171"/>
      <c r="D70" s="166" t="s">
        <v>736</v>
      </c>
      <c r="E70" s="167" t="s">
        <v>737</v>
      </c>
      <c r="F70" s="76"/>
      <c r="G70" s="167"/>
      <c r="H70" s="168"/>
      <c r="I70" s="129">
        <f>'2. melléklet'!CN72</f>
        <v>172949</v>
      </c>
      <c r="J70" s="129">
        <f>'3. melléklet'!AC72</f>
        <v>0</v>
      </c>
      <c r="K70" s="129">
        <f>'4. melléklet'!Q72</f>
        <v>0</v>
      </c>
      <c r="L70" s="128">
        <f t="shared" si="1"/>
        <v>172949</v>
      </c>
    </row>
    <row r="71" spans="1:12" ht="15.75" thickBot="1">
      <c r="A71" s="133" t="s">
        <v>236</v>
      </c>
      <c r="B71" s="63"/>
      <c r="C71" s="67"/>
      <c r="D71" s="67"/>
      <c r="E71" s="67"/>
      <c r="F71" s="67"/>
      <c r="G71" s="67"/>
      <c r="H71" s="67"/>
      <c r="I71" s="66">
        <f>'2. melléklet'!CN73</f>
        <v>0</v>
      </c>
      <c r="J71" s="66">
        <f>'3. melléklet'!AC73</f>
        <v>0</v>
      </c>
      <c r="K71" s="66"/>
      <c r="L71" s="66">
        <f t="shared" si="1"/>
        <v>0</v>
      </c>
    </row>
    <row r="72" spans="1:12" s="209" customFormat="1" ht="30" customHeight="1" thickBot="1">
      <c r="A72" s="181" t="s">
        <v>237</v>
      </c>
      <c r="B72" s="265" t="s">
        <v>767</v>
      </c>
      <c r="C72" s="234"/>
      <c r="D72" s="235"/>
      <c r="E72" s="235"/>
      <c r="F72" s="235"/>
      <c r="G72" s="235"/>
      <c r="H72" s="235"/>
      <c r="I72" s="201">
        <f>'2. melléklet'!CN74</f>
        <v>2124341</v>
      </c>
      <c r="J72" s="201">
        <f>'3. melléklet'!AC74</f>
        <v>470613</v>
      </c>
      <c r="K72" s="201">
        <f>'4. melléklet'!Q74</f>
        <v>1001333</v>
      </c>
      <c r="L72" s="201">
        <f t="shared" si="1"/>
        <v>3596287</v>
      </c>
    </row>
    <row r="73" spans="1:12" ht="15.75" thickBot="1">
      <c r="A73" s="133" t="s">
        <v>238</v>
      </c>
      <c r="B73" s="175"/>
      <c r="C73" s="64"/>
      <c r="D73" s="67"/>
      <c r="E73" s="176"/>
      <c r="F73" s="176"/>
      <c r="G73" s="176"/>
      <c r="H73" s="176"/>
      <c r="I73" s="68"/>
      <c r="J73" s="68"/>
      <c r="K73" s="68">
        <f>'4. melléklet'!Q75</f>
        <v>0</v>
      </c>
      <c r="L73" s="68">
        <f t="shared" si="1"/>
        <v>0</v>
      </c>
    </row>
    <row r="74" spans="1:12" s="217" customFormat="1" ht="16.5" thickBot="1">
      <c r="A74" s="181" t="s">
        <v>239</v>
      </c>
      <c r="B74" s="214" t="s">
        <v>143</v>
      </c>
      <c r="C74" s="215" t="s">
        <v>738</v>
      </c>
      <c r="D74" s="215"/>
      <c r="E74" s="215"/>
      <c r="F74" s="215"/>
      <c r="G74" s="215"/>
      <c r="H74" s="215"/>
      <c r="I74" s="216">
        <f>'2. melléklet'!CN76</f>
        <v>1324190</v>
      </c>
      <c r="J74" s="216">
        <f>'3. melléklet'!AC76</f>
        <v>0</v>
      </c>
      <c r="K74" s="216">
        <f>'4. melléklet'!Q76</f>
        <v>0</v>
      </c>
      <c r="L74" s="216">
        <f t="shared" si="1"/>
        <v>1324190</v>
      </c>
    </row>
    <row r="75" spans="1:12" s="217" customFormat="1" ht="16.5" thickBot="1">
      <c r="A75" s="181" t="s">
        <v>240</v>
      </c>
      <c r="B75" s="218"/>
      <c r="C75" s="237" t="s">
        <v>144</v>
      </c>
      <c r="D75" s="238" t="s">
        <v>742</v>
      </c>
      <c r="E75" s="238"/>
      <c r="F75" s="238"/>
      <c r="G75" s="238"/>
      <c r="H75" s="239"/>
      <c r="I75" s="304">
        <f>'2. melléklet'!CN77</f>
        <v>226139</v>
      </c>
      <c r="J75" s="304">
        <f>'3. melléklet'!AC77</f>
        <v>0</v>
      </c>
      <c r="K75" s="304">
        <f>'4. melléklet'!Q77</f>
        <v>0</v>
      </c>
      <c r="L75" s="304">
        <f t="shared" si="1"/>
        <v>226139</v>
      </c>
    </row>
    <row r="76" spans="1:12" s="139" customFormat="1" ht="15" customHeight="1" thickBot="1">
      <c r="A76" s="133" t="s">
        <v>241</v>
      </c>
      <c r="B76" s="138"/>
      <c r="C76" s="121"/>
      <c r="D76" s="178" t="s">
        <v>709</v>
      </c>
      <c r="E76" s="136" t="s">
        <v>743</v>
      </c>
      <c r="F76" s="136"/>
      <c r="G76" s="136"/>
      <c r="H76" s="136"/>
      <c r="I76" s="137">
        <f>'2. melléklet'!CN78</f>
        <v>226139</v>
      </c>
      <c r="J76" s="252">
        <f>'3. melléklet'!AC78</f>
        <v>0</v>
      </c>
      <c r="K76" s="252">
        <f>'4. melléklet'!Q78</f>
        <v>0</v>
      </c>
      <c r="L76" s="252">
        <f t="shared" si="1"/>
        <v>226139</v>
      </c>
    </row>
    <row r="77" spans="1:12" s="139" customFormat="1" ht="15" customHeight="1" thickBot="1">
      <c r="A77" s="133" t="s">
        <v>242</v>
      </c>
      <c r="B77" s="138"/>
      <c r="C77" s="121"/>
      <c r="D77" s="178" t="s">
        <v>710</v>
      </c>
      <c r="E77" s="136" t="s">
        <v>744</v>
      </c>
      <c r="F77" s="136"/>
      <c r="G77" s="136"/>
      <c r="H77" s="136"/>
      <c r="I77" s="137">
        <f>'2. melléklet'!CN79</f>
        <v>0</v>
      </c>
      <c r="J77" s="252">
        <f>'3. melléklet'!AC79</f>
        <v>0</v>
      </c>
      <c r="K77" s="252">
        <f>'4. melléklet'!Q79</f>
        <v>0</v>
      </c>
      <c r="L77" s="252">
        <f t="shared" si="1"/>
        <v>0</v>
      </c>
    </row>
    <row r="78" spans="1:12" s="139" customFormat="1" ht="15" customHeight="1" thickBot="1">
      <c r="A78" s="133" t="s">
        <v>243</v>
      </c>
      <c r="B78" s="138"/>
      <c r="C78" s="121"/>
      <c r="D78" s="154" t="s">
        <v>711</v>
      </c>
      <c r="E78" s="136" t="s">
        <v>745</v>
      </c>
      <c r="F78" s="136"/>
      <c r="G78" s="136"/>
      <c r="H78" s="136"/>
      <c r="I78" s="137">
        <f>'2. melléklet'!CN80</f>
        <v>0</v>
      </c>
      <c r="J78" s="252">
        <f>'3. melléklet'!AC80</f>
        <v>0</v>
      </c>
      <c r="K78" s="252">
        <f>'4. melléklet'!Q80</f>
        <v>0</v>
      </c>
      <c r="L78" s="252">
        <f t="shared" si="1"/>
        <v>0</v>
      </c>
    </row>
    <row r="79" spans="1:12" s="74" customFormat="1" ht="15.75" thickBot="1">
      <c r="A79" s="133" t="s">
        <v>244</v>
      </c>
      <c r="B79" s="63"/>
      <c r="C79" s="64"/>
      <c r="D79" s="67"/>
      <c r="E79" s="67"/>
      <c r="F79" s="67"/>
      <c r="G79" s="67"/>
      <c r="H79" s="67"/>
      <c r="I79" s="68">
        <f>'2. melléklet'!CN81</f>
        <v>0</v>
      </c>
      <c r="J79" s="66">
        <f>'3. melléklet'!AC81</f>
        <v>0</v>
      </c>
      <c r="K79" s="66"/>
      <c r="L79" s="66">
        <f t="shared" si="1"/>
        <v>0</v>
      </c>
    </row>
    <row r="80" spans="1:12" s="186" customFormat="1" ht="15" customHeight="1" thickBot="1">
      <c r="A80" s="181" t="s">
        <v>245</v>
      </c>
      <c r="B80" s="305"/>
      <c r="C80" s="306" t="s">
        <v>746</v>
      </c>
      <c r="D80" s="307" t="s">
        <v>763</v>
      </c>
      <c r="E80" s="308"/>
      <c r="F80" s="308"/>
      <c r="G80" s="308"/>
      <c r="H80" s="308"/>
      <c r="I80" s="309">
        <f>'2. melléklet'!CN82</f>
        <v>1098051</v>
      </c>
      <c r="J80" s="310">
        <f>'3. melléklet'!AC82</f>
        <v>0</v>
      </c>
      <c r="K80" s="310">
        <f>'4. melléklet'!Q82</f>
        <v>0</v>
      </c>
      <c r="L80" s="310">
        <f t="shared" si="1"/>
        <v>1098051</v>
      </c>
    </row>
    <row r="81" spans="1:12" s="177" customFormat="1" ht="15" customHeight="1" thickBot="1">
      <c r="A81" s="133" t="s">
        <v>246</v>
      </c>
      <c r="I81" s="177">
        <f>'2. melléklet'!CN83</f>
        <v>0</v>
      </c>
      <c r="L81" s="319">
        <f t="shared" si="1"/>
        <v>0</v>
      </c>
    </row>
    <row r="82" spans="1:12" s="217" customFormat="1" ht="16.5" thickBot="1">
      <c r="A82" s="181" t="s">
        <v>247</v>
      </c>
      <c r="B82" s="214" t="s">
        <v>739</v>
      </c>
      <c r="C82" s="215" t="s">
        <v>152</v>
      </c>
      <c r="D82" s="231"/>
      <c r="E82" s="231"/>
      <c r="F82" s="215"/>
      <c r="G82" s="215"/>
      <c r="H82" s="247"/>
      <c r="I82" s="216">
        <f>'2. melléklet'!CN84</f>
        <v>0</v>
      </c>
      <c r="J82" s="216">
        <f>'3. melléklet'!AC84</f>
        <v>0</v>
      </c>
      <c r="K82" s="216">
        <f>'4. melléklet'!Q84</f>
        <v>0</v>
      </c>
      <c r="L82" s="216">
        <f t="shared" si="1"/>
        <v>0</v>
      </c>
    </row>
    <row r="83" spans="1:12" s="209" customFormat="1" ht="30" customHeight="1" thickBot="1">
      <c r="A83" s="181" t="s">
        <v>248</v>
      </c>
      <c r="B83" s="248" t="s">
        <v>768</v>
      </c>
      <c r="C83" s="249"/>
      <c r="D83" s="250"/>
      <c r="E83" s="250"/>
      <c r="F83" s="250"/>
      <c r="G83" s="250"/>
      <c r="H83" s="250"/>
      <c r="I83" s="251">
        <f>'2. melléklet'!CN85</f>
        <v>3448531</v>
      </c>
      <c r="J83" s="251">
        <f>'3. melléklet'!AC85</f>
        <v>470613</v>
      </c>
      <c r="K83" s="251">
        <f>'4. melléklet'!Q85</f>
        <v>1001333</v>
      </c>
      <c r="L83" s="251">
        <f>SUM(I83,J83,K83)-L80</f>
        <v>3822426</v>
      </c>
    </row>
    <row r="84" ht="15" customHeight="1" thickBot="1">
      <c r="L84" s="335"/>
    </row>
    <row r="85" spans="1:12" s="79" customFormat="1" ht="15" customHeight="1" thickBot="1">
      <c r="A85" s="77"/>
      <c r="B85" s="80" t="s">
        <v>9</v>
      </c>
      <c r="C85" s="80" t="s">
        <v>10</v>
      </c>
      <c r="D85" s="80" t="s">
        <v>11</v>
      </c>
      <c r="E85" s="340" t="s">
        <v>12</v>
      </c>
      <c r="F85" s="341"/>
      <c r="G85" s="341"/>
      <c r="H85" s="342"/>
      <c r="I85" s="80" t="s">
        <v>13</v>
      </c>
      <c r="J85" s="80" t="s">
        <v>157</v>
      </c>
      <c r="K85" s="80" t="s">
        <v>158</v>
      </c>
      <c r="L85" s="80" t="s">
        <v>159</v>
      </c>
    </row>
    <row r="86" spans="1:12" ht="30" customHeight="1" thickBot="1">
      <c r="A86" s="77" t="s">
        <v>249</v>
      </c>
      <c r="B86" s="337" t="s">
        <v>669</v>
      </c>
      <c r="C86" s="338"/>
      <c r="D86" s="338"/>
      <c r="E86" s="338"/>
      <c r="F86" s="338"/>
      <c r="G86" s="338"/>
      <c r="H86" s="338"/>
      <c r="I86" s="338"/>
      <c r="J86" s="327"/>
      <c r="K86" s="327"/>
      <c r="L86" s="332"/>
    </row>
    <row r="87" spans="1:12" ht="30" customHeight="1" thickBot="1">
      <c r="A87" s="77" t="s">
        <v>250</v>
      </c>
      <c r="B87" s="321"/>
      <c r="C87" s="322"/>
      <c r="D87" s="322"/>
      <c r="E87" s="322"/>
      <c r="F87" s="322"/>
      <c r="G87" s="322"/>
      <c r="H87" s="322"/>
      <c r="I87" s="322"/>
      <c r="J87" s="322"/>
      <c r="K87" s="322"/>
      <c r="L87" s="334"/>
    </row>
    <row r="88" spans="1:12" ht="30" customHeight="1" thickBot="1">
      <c r="A88" s="77" t="s">
        <v>251</v>
      </c>
      <c r="B88" s="344" t="s">
        <v>661</v>
      </c>
      <c r="C88" s="344"/>
      <c r="D88" s="344"/>
      <c r="E88" s="344"/>
      <c r="F88" s="344"/>
      <c r="G88" s="344"/>
      <c r="H88" s="344"/>
      <c r="I88" s="116">
        <f>I36</f>
        <v>2908509</v>
      </c>
      <c r="J88" s="116">
        <f>J36</f>
        <v>49712</v>
      </c>
      <c r="K88" s="116">
        <f>K36</f>
        <v>279427</v>
      </c>
      <c r="L88" s="116">
        <f>L36</f>
        <v>3237648</v>
      </c>
    </row>
    <row r="89" spans="1:12" ht="19.5" customHeight="1" thickBot="1">
      <c r="A89" s="77" t="s">
        <v>252</v>
      </c>
      <c r="B89" s="346" t="s">
        <v>664</v>
      </c>
      <c r="C89" s="347"/>
      <c r="D89" s="347"/>
      <c r="E89" s="347"/>
      <c r="F89" s="347"/>
      <c r="G89" s="347"/>
      <c r="H89" s="348"/>
      <c r="I89" s="115"/>
      <c r="J89" s="115"/>
      <c r="K89" s="115"/>
      <c r="L89" s="115"/>
    </row>
    <row r="90" spans="1:12" ht="19.5" customHeight="1" thickBot="1">
      <c r="A90" s="77" t="s">
        <v>253</v>
      </c>
      <c r="B90" s="345" t="s">
        <v>100</v>
      </c>
      <c r="C90" s="345"/>
      <c r="D90" s="345"/>
      <c r="E90" s="345"/>
      <c r="F90" s="345"/>
      <c r="G90" s="345"/>
      <c r="H90" s="345"/>
      <c r="I90" s="118">
        <f>SUM(I7)</f>
        <v>2665566</v>
      </c>
      <c r="J90" s="118">
        <f>SUM(J7)</f>
        <v>48531</v>
      </c>
      <c r="K90" s="118">
        <f>SUM(K7)</f>
        <v>279427</v>
      </c>
      <c r="L90" s="118">
        <f>SUM(L7)</f>
        <v>2993524</v>
      </c>
    </row>
    <row r="91" spans="1:12" ht="19.5" customHeight="1" thickBot="1">
      <c r="A91" s="77" t="s">
        <v>254</v>
      </c>
      <c r="B91" s="345" t="s">
        <v>665</v>
      </c>
      <c r="C91" s="345"/>
      <c r="D91" s="345"/>
      <c r="E91" s="345"/>
      <c r="F91" s="345"/>
      <c r="G91" s="345"/>
      <c r="H91" s="345"/>
      <c r="I91" s="118">
        <f>SUM(I25)</f>
        <v>242943</v>
      </c>
      <c r="J91" s="118">
        <f>SUM(J25)</f>
        <v>1181</v>
      </c>
      <c r="K91" s="118">
        <f>SUM(K25)</f>
        <v>0</v>
      </c>
      <c r="L91" s="118">
        <f>SUM(L25)</f>
        <v>244124</v>
      </c>
    </row>
    <row r="92" spans="1:12" ht="30" customHeight="1" thickBot="1">
      <c r="A92" s="77" t="s">
        <v>255</v>
      </c>
      <c r="B92" s="344" t="s">
        <v>662</v>
      </c>
      <c r="C92" s="344"/>
      <c r="D92" s="344"/>
      <c r="E92" s="344"/>
      <c r="F92" s="344"/>
      <c r="G92" s="344"/>
      <c r="H92" s="344"/>
      <c r="I92" s="116">
        <f>I72</f>
        <v>2124341</v>
      </c>
      <c r="J92" s="116">
        <f>J72</f>
        <v>470613</v>
      </c>
      <c r="K92" s="116">
        <f>K72</f>
        <v>1001333</v>
      </c>
      <c r="L92" s="116">
        <f>L72</f>
        <v>3596287</v>
      </c>
    </row>
    <row r="93" spans="1:12" ht="19.5" customHeight="1" thickBot="1">
      <c r="A93" s="77" t="s">
        <v>256</v>
      </c>
      <c r="B93" s="346" t="s">
        <v>664</v>
      </c>
      <c r="C93" s="347"/>
      <c r="D93" s="347"/>
      <c r="E93" s="347"/>
      <c r="F93" s="347"/>
      <c r="G93" s="347"/>
      <c r="H93" s="348"/>
      <c r="I93" s="115"/>
      <c r="J93" s="115"/>
      <c r="K93" s="115"/>
      <c r="L93" s="115"/>
    </row>
    <row r="94" spans="1:12" ht="19.5" customHeight="1" thickBot="1">
      <c r="A94" s="77" t="s">
        <v>257</v>
      </c>
      <c r="B94" s="345" t="s">
        <v>100</v>
      </c>
      <c r="C94" s="345"/>
      <c r="D94" s="345"/>
      <c r="E94" s="345"/>
      <c r="F94" s="345"/>
      <c r="G94" s="345"/>
      <c r="H94" s="345"/>
      <c r="I94" s="118">
        <f>SUM(I52)</f>
        <v>1254277</v>
      </c>
      <c r="J94" s="118">
        <f>SUM(J52)</f>
        <v>445768</v>
      </c>
      <c r="K94" s="118">
        <f>SUM(K52)</f>
        <v>991351</v>
      </c>
      <c r="L94" s="118">
        <f>SUM(L52)</f>
        <v>2691396</v>
      </c>
    </row>
    <row r="95" spans="1:12" ht="19.5" customHeight="1" thickBot="1">
      <c r="A95" s="77" t="s">
        <v>258</v>
      </c>
      <c r="B95" s="345" t="s">
        <v>665</v>
      </c>
      <c r="C95" s="345"/>
      <c r="D95" s="345"/>
      <c r="E95" s="345"/>
      <c r="F95" s="345"/>
      <c r="G95" s="345"/>
      <c r="H95" s="345"/>
      <c r="I95" s="118">
        <f>SUM(I63)</f>
        <v>870064</v>
      </c>
      <c r="J95" s="118">
        <f>SUM(J63)</f>
        <v>24845</v>
      </c>
      <c r="K95" s="118">
        <f>SUM(K63)</f>
        <v>9982</v>
      </c>
      <c r="L95" s="118">
        <f>SUM(L63)</f>
        <v>904891</v>
      </c>
    </row>
    <row r="96" spans="1:12" s="209" customFormat="1" ht="30" customHeight="1" thickBot="1">
      <c r="A96" s="181" t="s">
        <v>259</v>
      </c>
      <c r="B96" s="349" t="s">
        <v>663</v>
      </c>
      <c r="C96" s="349"/>
      <c r="D96" s="349"/>
      <c r="E96" s="349"/>
      <c r="F96" s="349"/>
      <c r="G96" s="349"/>
      <c r="H96" s="349"/>
      <c r="I96" s="311">
        <f>I88-I92</f>
        <v>784168</v>
      </c>
      <c r="J96" s="311">
        <f>J88-J92</f>
        <v>-420901</v>
      </c>
      <c r="K96" s="311">
        <f>K88-K92</f>
        <v>-721906</v>
      </c>
      <c r="L96" s="311">
        <f>L88-L92</f>
        <v>-358639</v>
      </c>
    </row>
    <row r="97" spans="1:12" ht="19.5" customHeight="1" thickBot="1">
      <c r="A97" s="77" t="s">
        <v>260</v>
      </c>
      <c r="B97" s="346" t="s">
        <v>664</v>
      </c>
      <c r="C97" s="347"/>
      <c r="D97" s="347"/>
      <c r="E97" s="347"/>
      <c r="F97" s="347"/>
      <c r="G97" s="347"/>
      <c r="H97" s="348"/>
      <c r="I97" s="117"/>
      <c r="J97" s="117"/>
      <c r="K97" s="117"/>
      <c r="L97" s="117"/>
    </row>
    <row r="98" spans="1:12" ht="19.5" customHeight="1" thickBot="1">
      <c r="A98" s="77" t="s">
        <v>261</v>
      </c>
      <c r="B98" s="345" t="s">
        <v>100</v>
      </c>
      <c r="C98" s="345"/>
      <c r="D98" s="345"/>
      <c r="E98" s="345"/>
      <c r="F98" s="345"/>
      <c r="G98" s="345"/>
      <c r="H98" s="345"/>
      <c r="I98" s="118">
        <f aca="true" t="shared" si="2" ref="I98:L99">I90-I94</f>
        <v>1411289</v>
      </c>
      <c r="J98" s="118">
        <f t="shared" si="2"/>
        <v>-397237</v>
      </c>
      <c r="K98" s="118">
        <f t="shared" si="2"/>
        <v>-711924</v>
      </c>
      <c r="L98" s="118">
        <f t="shared" si="2"/>
        <v>302128</v>
      </c>
    </row>
    <row r="99" spans="1:12" ht="19.5" customHeight="1" thickBot="1">
      <c r="A99" s="77" t="s">
        <v>262</v>
      </c>
      <c r="B99" s="345" t="s">
        <v>665</v>
      </c>
      <c r="C99" s="345"/>
      <c r="D99" s="345"/>
      <c r="E99" s="345"/>
      <c r="F99" s="345"/>
      <c r="G99" s="345"/>
      <c r="H99" s="345"/>
      <c r="I99" s="118">
        <f t="shared" si="2"/>
        <v>-627121</v>
      </c>
      <c r="J99" s="118">
        <f t="shared" si="2"/>
        <v>-23664</v>
      </c>
      <c r="K99" s="118">
        <f t="shared" si="2"/>
        <v>-9982</v>
      </c>
      <c r="L99" s="118">
        <f t="shared" si="2"/>
        <v>-660767</v>
      </c>
    </row>
    <row r="100" spans="1:12" ht="30" customHeight="1" thickBot="1">
      <c r="A100" s="77" t="s">
        <v>263</v>
      </c>
      <c r="B100" s="321"/>
      <c r="C100" s="322"/>
      <c r="D100" s="322"/>
      <c r="E100" s="322"/>
      <c r="F100" s="322"/>
      <c r="G100" s="322"/>
      <c r="H100" s="322"/>
      <c r="I100" s="322"/>
      <c r="J100" s="322"/>
      <c r="K100" s="322"/>
      <c r="L100" s="334"/>
    </row>
    <row r="101" spans="1:12" ht="30" customHeight="1" thickBot="1">
      <c r="A101" s="77" t="s">
        <v>264</v>
      </c>
      <c r="B101" s="344" t="s">
        <v>666</v>
      </c>
      <c r="C101" s="344"/>
      <c r="D101" s="344"/>
      <c r="E101" s="344"/>
      <c r="F101" s="344"/>
      <c r="G101" s="344"/>
      <c r="H101" s="344"/>
      <c r="I101" s="116">
        <f>SUM(I102:I103)</f>
        <v>280574</v>
      </c>
      <c r="J101" s="116">
        <f>SUM(J102:J103)</f>
        <v>10212</v>
      </c>
      <c r="K101" s="324">
        <f>SUM(K102:K103)</f>
        <v>34544</v>
      </c>
      <c r="L101" s="116">
        <f>SUM(L102:L103)</f>
        <v>325330</v>
      </c>
    </row>
    <row r="102" spans="1:12" ht="19.5" customHeight="1" thickBot="1">
      <c r="A102" s="77" t="s">
        <v>265</v>
      </c>
      <c r="B102" s="343" t="s">
        <v>748</v>
      </c>
      <c r="C102" s="343"/>
      <c r="D102" s="343"/>
      <c r="E102" s="343"/>
      <c r="F102" s="343"/>
      <c r="G102" s="343"/>
      <c r="H102" s="343"/>
      <c r="I102" s="326">
        <f aca="true" t="shared" si="3" ref="I102:L103">SUM(I44)</f>
        <v>150887</v>
      </c>
      <c r="J102" s="326">
        <f t="shared" si="3"/>
        <v>10212</v>
      </c>
      <c r="K102" s="325">
        <f t="shared" si="3"/>
        <v>34544</v>
      </c>
      <c r="L102" s="326">
        <f t="shared" si="3"/>
        <v>195643</v>
      </c>
    </row>
    <row r="103" spans="1:12" ht="19.5" customHeight="1" thickBot="1">
      <c r="A103" s="77" t="s">
        <v>266</v>
      </c>
      <c r="B103" s="343" t="s">
        <v>749</v>
      </c>
      <c r="C103" s="343"/>
      <c r="D103" s="343"/>
      <c r="E103" s="343"/>
      <c r="F103" s="343"/>
      <c r="G103" s="343"/>
      <c r="H103" s="343"/>
      <c r="I103" s="326">
        <f t="shared" si="3"/>
        <v>129687</v>
      </c>
      <c r="J103" s="326">
        <f t="shared" si="3"/>
        <v>0</v>
      </c>
      <c r="K103" s="325">
        <f t="shared" si="3"/>
        <v>0</v>
      </c>
      <c r="L103" s="326">
        <f t="shared" si="3"/>
        <v>129687</v>
      </c>
    </row>
    <row r="104" spans="1:12" ht="30" customHeight="1" thickBot="1">
      <c r="A104" s="77" t="s">
        <v>267</v>
      </c>
      <c r="B104" s="344" t="s">
        <v>667</v>
      </c>
      <c r="C104" s="344"/>
      <c r="D104" s="344"/>
      <c r="E104" s="344"/>
      <c r="F104" s="344"/>
      <c r="G104" s="344"/>
      <c r="H104" s="344"/>
      <c r="I104" s="116">
        <f>I105-I106</f>
        <v>33309</v>
      </c>
      <c r="J104" s="116">
        <f>J105-J106</f>
        <v>0</v>
      </c>
      <c r="K104" s="324">
        <f>K105-K106</f>
        <v>0</v>
      </c>
      <c r="L104" s="116">
        <f>L105-L106</f>
        <v>33309</v>
      </c>
    </row>
    <row r="105" spans="1:12" ht="19.5" customHeight="1" thickBot="1">
      <c r="A105" s="77" t="s">
        <v>268</v>
      </c>
      <c r="B105" s="343" t="s">
        <v>708</v>
      </c>
      <c r="C105" s="343"/>
      <c r="D105" s="343"/>
      <c r="E105" s="343"/>
      <c r="F105" s="343"/>
      <c r="G105" s="343"/>
      <c r="H105" s="343"/>
      <c r="I105" s="326">
        <f>SUM(I39)</f>
        <v>259448</v>
      </c>
      <c r="J105" s="326">
        <f>SUM(J39)</f>
        <v>0</v>
      </c>
      <c r="K105" s="325">
        <f>SUM(K39)</f>
        <v>0</v>
      </c>
      <c r="L105" s="326">
        <f>SUM(L39)</f>
        <v>259448</v>
      </c>
    </row>
    <row r="106" spans="1:12" ht="19.5" customHeight="1" thickBot="1">
      <c r="A106" s="77" t="s">
        <v>269</v>
      </c>
      <c r="B106" s="343" t="s">
        <v>742</v>
      </c>
      <c r="C106" s="343"/>
      <c r="D106" s="343"/>
      <c r="E106" s="343"/>
      <c r="F106" s="343"/>
      <c r="G106" s="343"/>
      <c r="H106" s="343"/>
      <c r="I106" s="326">
        <f>SUM(I75)</f>
        <v>226139</v>
      </c>
      <c r="J106" s="326">
        <f>SUM(J75)</f>
        <v>0</v>
      </c>
      <c r="K106" s="325">
        <f>SUM(K75)</f>
        <v>0</v>
      </c>
      <c r="L106" s="326">
        <f>SUM(L75)</f>
        <v>226139</v>
      </c>
    </row>
    <row r="107" spans="1:12" ht="30" customHeight="1" thickBot="1">
      <c r="A107" s="77" t="s">
        <v>270</v>
      </c>
      <c r="B107" s="344" t="s">
        <v>668</v>
      </c>
      <c r="C107" s="344"/>
      <c r="D107" s="344"/>
      <c r="E107" s="344"/>
      <c r="F107" s="344"/>
      <c r="G107" s="344"/>
      <c r="H107" s="344"/>
      <c r="I107" s="116">
        <f>I96+I101+I104</f>
        <v>1098051</v>
      </c>
      <c r="J107" s="116">
        <f>J96+J101+J104</f>
        <v>-410689</v>
      </c>
      <c r="K107" s="324">
        <f>K96+K101+K104</f>
        <v>-687362</v>
      </c>
      <c r="L107" s="116">
        <f>L96+L101+L104</f>
        <v>0</v>
      </c>
    </row>
  </sheetData>
  <sheetProtection/>
  <mergeCells count="30">
    <mergeCell ref="B94:H94"/>
    <mergeCell ref="B6:H6"/>
    <mergeCell ref="B50:K50"/>
    <mergeCell ref="B51:H51"/>
    <mergeCell ref="B88:H88"/>
    <mergeCell ref="E4:H4"/>
    <mergeCell ref="B49:H49"/>
    <mergeCell ref="B36:H36"/>
    <mergeCell ref="C38:H38"/>
    <mergeCell ref="E20:H20"/>
    <mergeCell ref="B105:H105"/>
    <mergeCell ref="B106:H106"/>
    <mergeCell ref="B98:H98"/>
    <mergeCell ref="B99:H99"/>
    <mergeCell ref="B101:H101"/>
    <mergeCell ref="B89:H89"/>
    <mergeCell ref="B104:H104"/>
    <mergeCell ref="B97:H97"/>
    <mergeCell ref="B92:H92"/>
    <mergeCell ref="B96:H96"/>
    <mergeCell ref="B5:L5"/>
    <mergeCell ref="B86:I86"/>
    <mergeCell ref="E85:H85"/>
    <mergeCell ref="B102:H102"/>
    <mergeCell ref="B103:H103"/>
    <mergeCell ref="B107:H107"/>
    <mergeCell ref="B90:H90"/>
    <mergeCell ref="B91:H91"/>
    <mergeCell ref="B93:H93"/>
    <mergeCell ref="B95:H95"/>
  </mergeCells>
  <printOptions horizontalCentered="1"/>
  <pageMargins left="0.7086614173228347" right="0.7086614173228347" top="0.7480314960629921" bottom="0.7480314960629921" header="0.31496062992125984" footer="0.31496062992125984"/>
  <pageSetup horizontalDpi="600" verticalDpi="600" orientation="portrait" paperSize="8" scale="55" r:id="rId1"/>
  <headerFooter>
    <oddFooter>&amp;L&amp;D&amp;C&amp;P</oddFooter>
  </headerFooter>
</worksheet>
</file>

<file path=xl/worksheets/sheet4.xml><?xml version="1.0" encoding="utf-8"?>
<worksheet xmlns="http://schemas.openxmlformats.org/spreadsheetml/2006/main" xmlns:r="http://schemas.openxmlformats.org/officeDocument/2006/relationships">
  <dimension ref="A1:CP85"/>
  <sheetViews>
    <sheetView view="pageBreakPreview" zoomScale="75" zoomScaleSheetLayoutView="75" zoomScalePageLayoutView="0" workbookViewId="0" topLeftCell="CB1">
      <selection activeCell="CN2" sqref="CN2"/>
    </sheetView>
  </sheetViews>
  <sheetFormatPr defaultColWidth="9.140625" defaultRowHeight="15"/>
  <cols>
    <col min="1" max="1" width="5.421875" style="79" customWidth="1"/>
    <col min="2" max="2" width="4.140625" style="70" customWidth="1"/>
    <col min="3" max="3" width="5.7109375" style="70" customWidth="1"/>
    <col min="4" max="5" width="8.7109375" style="70" customWidth="1"/>
    <col min="6" max="7" width="10.7109375" style="70" customWidth="1"/>
    <col min="8" max="8" width="78.7109375" style="70" customWidth="1"/>
    <col min="9" max="13" width="15.7109375" style="70" customWidth="1"/>
    <col min="14" max="15" width="16.7109375" style="70" customWidth="1"/>
    <col min="16" max="17" width="15.7109375" style="70" customWidth="1"/>
    <col min="18" max="18" width="5.421875" style="79" customWidth="1"/>
    <col min="19" max="19" width="4.140625" style="70" customWidth="1"/>
    <col min="20" max="20" width="5.7109375" style="70" customWidth="1"/>
    <col min="21" max="22" width="8.7109375" style="70" customWidth="1"/>
    <col min="23" max="24" width="10.7109375" style="70" customWidth="1"/>
    <col min="25" max="25" width="78.7109375" style="70" customWidth="1"/>
    <col min="26" max="29" width="15.7109375" style="70" customWidth="1"/>
    <col min="30" max="30" width="16.7109375" style="70" customWidth="1"/>
    <col min="31" max="31" width="15.7109375" style="70" customWidth="1"/>
    <col min="32" max="32" width="16.7109375" style="70" customWidth="1"/>
    <col min="33" max="33" width="15.7109375" style="70" customWidth="1"/>
    <col min="34" max="34" width="5.421875" style="79" customWidth="1"/>
    <col min="35" max="35" width="4.140625" style="70" customWidth="1"/>
    <col min="36" max="36" width="5.7109375" style="70" customWidth="1"/>
    <col min="37" max="38" width="8.7109375" style="70" customWidth="1"/>
    <col min="39" max="40" width="10.7109375" style="70" customWidth="1"/>
    <col min="41" max="41" width="78.7109375" style="70" customWidth="1"/>
    <col min="42" max="42" width="15.7109375" style="70" customWidth="1"/>
    <col min="43" max="43" width="16.7109375" style="70" customWidth="1"/>
    <col min="44" max="45" width="15.7109375" style="70" customWidth="1"/>
    <col min="46" max="46" width="16.7109375" style="70" customWidth="1"/>
    <col min="47" max="47" width="15.7109375" style="70" customWidth="1"/>
    <col min="48" max="49" width="16.7109375" style="70" customWidth="1"/>
    <col min="50" max="50" width="5.421875" style="79" customWidth="1"/>
    <col min="51" max="51" width="4.140625" style="70" customWidth="1"/>
    <col min="52" max="52" width="5.7109375" style="70" customWidth="1"/>
    <col min="53" max="54" width="8.7109375" style="70" customWidth="1"/>
    <col min="55" max="56" width="10.7109375" style="70" customWidth="1"/>
    <col min="57" max="57" width="78.7109375" style="70" customWidth="1"/>
    <col min="58" max="58" width="16.7109375" style="70" customWidth="1"/>
    <col min="59" max="62" width="15.7109375" style="70" customWidth="1"/>
    <col min="63" max="63" width="16.7109375" style="70" customWidth="1"/>
    <col min="64" max="65" width="15.7109375" style="70" customWidth="1"/>
    <col min="66" max="66" width="5.421875" style="79" customWidth="1"/>
    <col min="67" max="67" width="4.140625" style="70" customWidth="1"/>
    <col min="68" max="68" width="5.7109375" style="70" customWidth="1"/>
    <col min="69" max="70" width="8.7109375" style="70" customWidth="1"/>
    <col min="71" max="72" width="10.7109375" style="70" customWidth="1"/>
    <col min="73" max="73" width="78.7109375" style="70" customWidth="1"/>
    <col min="74" max="82" width="15.7109375" style="70" customWidth="1"/>
    <col min="83" max="83" width="5.421875" style="79" customWidth="1"/>
    <col min="84" max="84" width="4.140625" style="70" customWidth="1"/>
    <col min="85" max="85" width="5.7109375" style="70" customWidth="1"/>
    <col min="86" max="87" width="8.7109375" style="70" customWidth="1"/>
    <col min="88" max="89" width="10.7109375" style="70" customWidth="1"/>
    <col min="90" max="90" width="78.7109375" style="70" customWidth="1"/>
    <col min="91" max="92" width="15.7109375" style="70" customWidth="1"/>
    <col min="93" max="16384" width="9.140625" style="70" customWidth="1"/>
  </cols>
  <sheetData>
    <row r="1" spans="17:92" ht="15" customHeight="1">
      <c r="Q1" s="69" t="s">
        <v>971</v>
      </c>
      <c r="AG1" s="69" t="s">
        <v>971</v>
      </c>
      <c r="AP1" s="69"/>
      <c r="AW1" s="69" t="s">
        <v>971</v>
      </c>
      <c r="BH1" s="69"/>
      <c r="BM1" s="69" t="s">
        <v>971</v>
      </c>
      <c r="BW1" s="69"/>
      <c r="CD1" s="69" t="s">
        <v>971</v>
      </c>
      <c r="CN1" s="69" t="s">
        <v>971</v>
      </c>
    </row>
    <row r="2" ht="15" customHeight="1"/>
    <row r="3" spans="17:92" ht="15" customHeight="1" thickBot="1">
      <c r="Q3" s="69" t="s">
        <v>8</v>
      </c>
      <c r="AG3" s="69" t="s">
        <v>8</v>
      </c>
      <c r="AP3" s="69"/>
      <c r="AW3" s="69" t="s">
        <v>8</v>
      </c>
      <c r="BH3" s="69"/>
      <c r="BM3" s="69" t="s">
        <v>8</v>
      </c>
      <c r="BW3" s="69"/>
      <c r="CD3" s="69" t="s">
        <v>8</v>
      </c>
      <c r="CN3" s="69" t="s">
        <v>8</v>
      </c>
    </row>
    <row r="4" spans="1:92" s="79" customFormat="1" ht="15" customHeight="1" thickBot="1">
      <c r="A4" s="78"/>
      <c r="B4" s="80" t="s">
        <v>9</v>
      </c>
      <c r="C4" s="80" t="s">
        <v>10</v>
      </c>
      <c r="D4" s="80" t="s">
        <v>11</v>
      </c>
      <c r="E4" s="340" t="s">
        <v>12</v>
      </c>
      <c r="F4" s="341"/>
      <c r="G4" s="341"/>
      <c r="H4" s="342"/>
      <c r="I4" s="80" t="s">
        <v>13</v>
      </c>
      <c r="J4" s="80" t="s">
        <v>157</v>
      </c>
      <c r="K4" s="80" t="s">
        <v>158</v>
      </c>
      <c r="L4" s="80" t="s">
        <v>159</v>
      </c>
      <c r="M4" s="80" t="s">
        <v>160</v>
      </c>
      <c r="N4" s="80" t="s">
        <v>161</v>
      </c>
      <c r="O4" s="80" t="s">
        <v>162</v>
      </c>
      <c r="P4" s="80" t="s">
        <v>166</v>
      </c>
      <c r="Q4" s="80" t="s">
        <v>167</v>
      </c>
      <c r="R4" s="78"/>
      <c r="S4" s="80" t="s">
        <v>168</v>
      </c>
      <c r="T4" s="80" t="s">
        <v>169</v>
      </c>
      <c r="U4" s="80" t="s">
        <v>198</v>
      </c>
      <c r="V4" s="340" t="s">
        <v>199</v>
      </c>
      <c r="W4" s="341"/>
      <c r="X4" s="341"/>
      <c r="Y4" s="342"/>
      <c r="Z4" s="80" t="s">
        <v>200</v>
      </c>
      <c r="AA4" s="80" t="s">
        <v>201</v>
      </c>
      <c r="AB4" s="80" t="s">
        <v>202</v>
      </c>
      <c r="AC4" s="80" t="s">
        <v>203</v>
      </c>
      <c r="AD4" s="80" t="s">
        <v>204</v>
      </c>
      <c r="AE4" s="80" t="s">
        <v>205</v>
      </c>
      <c r="AF4" s="80" t="s">
        <v>206</v>
      </c>
      <c r="AG4" s="80" t="s">
        <v>207</v>
      </c>
      <c r="AH4" s="78"/>
      <c r="AI4" s="80" t="s">
        <v>208</v>
      </c>
      <c r="AJ4" s="80" t="s">
        <v>209</v>
      </c>
      <c r="AK4" s="80" t="s">
        <v>210</v>
      </c>
      <c r="AL4" s="340" t="s">
        <v>211</v>
      </c>
      <c r="AM4" s="341"/>
      <c r="AN4" s="341"/>
      <c r="AO4" s="342"/>
      <c r="AP4" s="80" t="s">
        <v>212</v>
      </c>
      <c r="AQ4" s="80" t="s">
        <v>213</v>
      </c>
      <c r="AR4" s="80" t="s">
        <v>214</v>
      </c>
      <c r="AS4" s="80" t="s">
        <v>215</v>
      </c>
      <c r="AT4" s="80" t="s">
        <v>216</v>
      </c>
      <c r="AU4" s="80" t="s">
        <v>217</v>
      </c>
      <c r="AV4" s="80" t="s">
        <v>218</v>
      </c>
      <c r="AW4" s="80" t="s">
        <v>219</v>
      </c>
      <c r="AX4" s="78"/>
      <c r="AY4" s="80" t="s">
        <v>220</v>
      </c>
      <c r="AZ4" s="80" t="s">
        <v>221</v>
      </c>
      <c r="BA4" s="80" t="s">
        <v>222</v>
      </c>
      <c r="BB4" s="340" t="s">
        <v>223</v>
      </c>
      <c r="BC4" s="341"/>
      <c r="BD4" s="341"/>
      <c r="BE4" s="342"/>
      <c r="BF4" s="80" t="s">
        <v>224</v>
      </c>
      <c r="BG4" s="80" t="s">
        <v>225</v>
      </c>
      <c r="BH4" s="80" t="s">
        <v>308</v>
      </c>
      <c r="BI4" s="80" t="s">
        <v>309</v>
      </c>
      <c r="BJ4" s="80" t="s">
        <v>310</v>
      </c>
      <c r="BK4" s="80" t="s">
        <v>313</v>
      </c>
      <c r="BL4" s="80" t="s">
        <v>311</v>
      </c>
      <c r="BM4" s="80" t="s">
        <v>312</v>
      </c>
      <c r="BN4" s="78"/>
      <c r="BO4" s="80" t="s">
        <v>315</v>
      </c>
      <c r="BP4" s="80" t="s">
        <v>314</v>
      </c>
      <c r="BQ4" s="80" t="s">
        <v>314</v>
      </c>
      <c r="BR4" s="340" t="s">
        <v>319</v>
      </c>
      <c r="BS4" s="341"/>
      <c r="BT4" s="341"/>
      <c r="BU4" s="342"/>
      <c r="BV4" s="80" t="s">
        <v>320</v>
      </c>
      <c r="BW4" s="80" t="s">
        <v>321</v>
      </c>
      <c r="BX4" s="80" t="s">
        <v>322</v>
      </c>
      <c r="BY4" s="80" t="s">
        <v>323</v>
      </c>
      <c r="BZ4" s="80" t="s">
        <v>323</v>
      </c>
      <c r="CA4" s="80" t="s">
        <v>324</v>
      </c>
      <c r="CB4" s="80" t="s">
        <v>823</v>
      </c>
      <c r="CC4" s="80" t="s">
        <v>824</v>
      </c>
      <c r="CD4" s="80" t="s">
        <v>825</v>
      </c>
      <c r="CE4" s="78"/>
      <c r="CF4" s="80" t="s">
        <v>826</v>
      </c>
      <c r="CG4" s="80" t="s">
        <v>827</v>
      </c>
      <c r="CH4" s="80" t="s">
        <v>828</v>
      </c>
      <c r="CI4" s="340" t="s">
        <v>829</v>
      </c>
      <c r="CJ4" s="341"/>
      <c r="CK4" s="341"/>
      <c r="CL4" s="342"/>
      <c r="CM4" s="80" t="s">
        <v>830</v>
      </c>
      <c r="CN4" s="80" t="s">
        <v>961</v>
      </c>
    </row>
    <row r="5" spans="1:94" ht="45" customHeight="1" thickBot="1">
      <c r="A5" s="77" t="s">
        <v>20</v>
      </c>
      <c r="B5" s="337" t="s">
        <v>621</v>
      </c>
      <c r="C5" s="338"/>
      <c r="D5" s="338"/>
      <c r="E5" s="338"/>
      <c r="F5" s="338"/>
      <c r="G5" s="338"/>
      <c r="H5" s="338"/>
      <c r="I5" s="338"/>
      <c r="J5" s="338"/>
      <c r="K5" s="338"/>
      <c r="L5" s="338"/>
      <c r="M5" s="338"/>
      <c r="N5" s="338"/>
      <c r="O5" s="338"/>
      <c r="P5" s="338"/>
      <c r="Q5" s="339"/>
      <c r="R5" s="77" t="s">
        <v>251</v>
      </c>
      <c r="S5" s="337" t="s">
        <v>621</v>
      </c>
      <c r="T5" s="338"/>
      <c r="U5" s="338"/>
      <c r="V5" s="338"/>
      <c r="W5" s="338"/>
      <c r="X5" s="338"/>
      <c r="Y5" s="338"/>
      <c r="Z5" s="338"/>
      <c r="AA5" s="338"/>
      <c r="AB5" s="338"/>
      <c r="AC5" s="338"/>
      <c r="AD5" s="338"/>
      <c r="AE5" s="338"/>
      <c r="AF5" s="338"/>
      <c r="AG5" s="339"/>
      <c r="AH5" s="77" t="s">
        <v>379</v>
      </c>
      <c r="AI5" s="337" t="s">
        <v>621</v>
      </c>
      <c r="AJ5" s="338"/>
      <c r="AK5" s="338"/>
      <c r="AL5" s="338"/>
      <c r="AM5" s="338"/>
      <c r="AN5" s="338"/>
      <c r="AO5" s="338"/>
      <c r="AP5" s="338"/>
      <c r="AQ5" s="338"/>
      <c r="AR5" s="338"/>
      <c r="AS5" s="338"/>
      <c r="AT5" s="338"/>
      <c r="AU5" s="338"/>
      <c r="AV5" s="338"/>
      <c r="AW5" s="339"/>
      <c r="AX5" s="77" t="s">
        <v>461</v>
      </c>
      <c r="AY5" s="337" t="s">
        <v>621</v>
      </c>
      <c r="AZ5" s="338"/>
      <c r="BA5" s="338"/>
      <c r="BB5" s="338"/>
      <c r="BC5" s="338"/>
      <c r="BD5" s="338"/>
      <c r="BE5" s="338"/>
      <c r="BF5" s="338"/>
      <c r="BG5" s="338"/>
      <c r="BH5" s="338"/>
      <c r="BI5" s="338"/>
      <c r="BJ5" s="338"/>
      <c r="BK5" s="338"/>
      <c r="BL5" s="338"/>
      <c r="BM5" s="339"/>
      <c r="BN5" s="77" t="s">
        <v>541</v>
      </c>
      <c r="BO5" s="337" t="s">
        <v>621</v>
      </c>
      <c r="BP5" s="338"/>
      <c r="BQ5" s="338"/>
      <c r="BR5" s="338"/>
      <c r="BS5" s="338"/>
      <c r="BT5" s="338"/>
      <c r="BU5" s="338"/>
      <c r="BV5" s="338"/>
      <c r="BW5" s="338"/>
      <c r="BX5" s="338"/>
      <c r="BY5" s="338"/>
      <c r="BZ5" s="338"/>
      <c r="CA5" s="338"/>
      <c r="CB5" s="338"/>
      <c r="CC5" s="338"/>
      <c r="CD5" s="339"/>
      <c r="CE5" s="77" t="s">
        <v>835</v>
      </c>
      <c r="CF5" s="360" t="s">
        <v>621</v>
      </c>
      <c r="CG5" s="361"/>
      <c r="CH5" s="361"/>
      <c r="CI5" s="361"/>
      <c r="CJ5" s="361"/>
      <c r="CK5" s="361"/>
      <c r="CL5" s="361"/>
      <c r="CM5" s="361"/>
      <c r="CN5" s="361"/>
      <c r="CO5" s="323"/>
      <c r="CP5" s="323"/>
    </row>
    <row r="6" spans="1:92" ht="115.5" thickBot="1">
      <c r="A6" s="133" t="s">
        <v>22</v>
      </c>
      <c r="B6" s="350" t="s">
        <v>156</v>
      </c>
      <c r="C6" s="350"/>
      <c r="D6" s="350"/>
      <c r="E6" s="350"/>
      <c r="F6" s="350"/>
      <c r="G6" s="350"/>
      <c r="H6" s="350"/>
      <c r="I6" s="134" t="s">
        <v>962</v>
      </c>
      <c r="J6" s="134" t="s">
        <v>171</v>
      </c>
      <c r="K6" s="134" t="s">
        <v>172</v>
      </c>
      <c r="L6" s="134" t="s">
        <v>173</v>
      </c>
      <c r="M6" s="134" t="s">
        <v>174</v>
      </c>
      <c r="N6" s="134" t="s">
        <v>175</v>
      </c>
      <c r="O6" s="134" t="s">
        <v>176</v>
      </c>
      <c r="P6" s="134" t="s">
        <v>177</v>
      </c>
      <c r="Q6" s="134" t="s">
        <v>178</v>
      </c>
      <c r="R6" s="133" t="s">
        <v>252</v>
      </c>
      <c r="S6" s="350" t="s">
        <v>156</v>
      </c>
      <c r="T6" s="350"/>
      <c r="U6" s="350"/>
      <c r="V6" s="350"/>
      <c r="W6" s="350"/>
      <c r="X6" s="350"/>
      <c r="Y6" s="350"/>
      <c r="Z6" s="134" t="s">
        <v>179</v>
      </c>
      <c r="AA6" s="134" t="s">
        <v>180</v>
      </c>
      <c r="AB6" s="134" t="s">
        <v>776</v>
      </c>
      <c r="AC6" s="134" t="s">
        <v>181</v>
      </c>
      <c r="AD6" s="134" t="s">
        <v>182</v>
      </c>
      <c r="AE6" s="134" t="s">
        <v>183</v>
      </c>
      <c r="AF6" s="134" t="s">
        <v>766</v>
      </c>
      <c r="AG6" s="134" t="s">
        <v>771</v>
      </c>
      <c r="AH6" s="133" t="s">
        <v>380</v>
      </c>
      <c r="AI6" s="350" t="s">
        <v>156</v>
      </c>
      <c r="AJ6" s="350"/>
      <c r="AK6" s="350"/>
      <c r="AL6" s="350"/>
      <c r="AM6" s="350"/>
      <c r="AN6" s="350"/>
      <c r="AO6" s="350"/>
      <c r="AP6" s="134" t="s">
        <v>923</v>
      </c>
      <c r="AQ6" s="134" t="s">
        <v>184</v>
      </c>
      <c r="AR6" s="134" t="s">
        <v>772</v>
      </c>
      <c r="AS6" s="134" t="s">
        <v>185</v>
      </c>
      <c r="AT6" s="134" t="s">
        <v>186</v>
      </c>
      <c r="AU6" s="134" t="s">
        <v>187</v>
      </c>
      <c r="AV6" s="134" t="s">
        <v>921</v>
      </c>
      <c r="AW6" s="134" t="s">
        <v>922</v>
      </c>
      <c r="AX6" s="133" t="s">
        <v>462</v>
      </c>
      <c r="AY6" s="350" t="s">
        <v>156</v>
      </c>
      <c r="AZ6" s="350"/>
      <c r="BA6" s="350"/>
      <c r="BB6" s="350"/>
      <c r="BC6" s="350"/>
      <c r="BD6" s="350"/>
      <c r="BE6" s="350"/>
      <c r="BF6" s="134" t="s">
        <v>188</v>
      </c>
      <c r="BG6" s="134" t="s">
        <v>189</v>
      </c>
      <c r="BH6" s="134" t="s">
        <v>190</v>
      </c>
      <c r="BI6" s="134" t="s">
        <v>191</v>
      </c>
      <c r="BJ6" s="134" t="s">
        <v>777</v>
      </c>
      <c r="BK6" s="134" t="s">
        <v>192</v>
      </c>
      <c r="BL6" s="134" t="s">
        <v>774</v>
      </c>
      <c r="BM6" s="134" t="s">
        <v>193</v>
      </c>
      <c r="BN6" s="133" t="s">
        <v>542</v>
      </c>
      <c r="BO6" s="350" t="s">
        <v>156</v>
      </c>
      <c r="BP6" s="350"/>
      <c r="BQ6" s="350"/>
      <c r="BR6" s="350"/>
      <c r="BS6" s="350"/>
      <c r="BT6" s="350"/>
      <c r="BU6" s="350"/>
      <c r="BV6" s="134" t="s">
        <v>773</v>
      </c>
      <c r="BW6" s="134" t="s">
        <v>194</v>
      </c>
      <c r="BX6" s="134" t="s">
        <v>195</v>
      </c>
      <c r="BY6" s="62" t="s">
        <v>196</v>
      </c>
      <c r="BZ6" s="62" t="s">
        <v>963</v>
      </c>
      <c r="CA6" s="134" t="s">
        <v>811</v>
      </c>
      <c r="CB6" s="134" t="s">
        <v>775</v>
      </c>
      <c r="CC6" s="134" t="s">
        <v>197</v>
      </c>
      <c r="CD6" s="134" t="s">
        <v>612</v>
      </c>
      <c r="CE6" s="133" t="s">
        <v>836</v>
      </c>
      <c r="CF6" s="350" t="s">
        <v>156</v>
      </c>
      <c r="CG6" s="350"/>
      <c r="CH6" s="350"/>
      <c r="CI6" s="350"/>
      <c r="CJ6" s="350"/>
      <c r="CK6" s="350"/>
      <c r="CL6" s="350"/>
      <c r="CM6" s="134" t="s">
        <v>613</v>
      </c>
      <c r="CN6" s="134" t="s">
        <v>170</v>
      </c>
    </row>
    <row r="7" spans="1:92" ht="30.75" thickBot="1">
      <c r="A7" s="133" t="s">
        <v>23</v>
      </c>
      <c r="B7" s="317"/>
      <c r="C7" s="318"/>
      <c r="D7" s="318"/>
      <c r="E7" s="318"/>
      <c r="F7" s="318"/>
      <c r="G7" s="318"/>
      <c r="H7" s="318"/>
      <c r="I7" s="134" t="s">
        <v>812</v>
      </c>
      <c r="J7" s="134" t="s">
        <v>812</v>
      </c>
      <c r="K7" s="134" t="s">
        <v>812</v>
      </c>
      <c r="L7" s="134" t="s">
        <v>812</v>
      </c>
      <c r="M7" s="134" t="s">
        <v>812</v>
      </c>
      <c r="N7" s="134" t="s">
        <v>812</v>
      </c>
      <c r="O7" s="134" t="s">
        <v>812</v>
      </c>
      <c r="P7" s="134" t="s">
        <v>812</v>
      </c>
      <c r="Q7" s="134" t="s">
        <v>812</v>
      </c>
      <c r="R7" s="133" t="s">
        <v>253</v>
      </c>
      <c r="S7" s="317"/>
      <c r="T7" s="318"/>
      <c r="U7" s="318"/>
      <c r="V7" s="318"/>
      <c r="W7" s="318"/>
      <c r="X7" s="318"/>
      <c r="Y7" s="318"/>
      <c r="Z7" s="134" t="s">
        <v>812</v>
      </c>
      <c r="AA7" s="134" t="s">
        <v>812</v>
      </c>
      <c r="AB7" s="134" t="s">
        <v>812</v>
      </c>
      <c r="AC7" s="134" t="s">
        <v>812</v>
      </c>
      <c r="AD7" s="134" t="s">
        <v>812</v>
      </c>
      <c r="AE7" s="134" t="s">
        <v>812</v>
      </c>
      <c r="AF7" s="134" t="s">
        <v>812</v>
      </c>
      <c r="AG7" s="134" t="s">
        <v>812</v>
      </c>
      <c r="AH7" s="133" t="s">
        <v>381</v>
      </c>
      <c r="AI7" s="317"/>
      <c r="AJ7" s="318"/>
      <c r="AK7" s="318"/>
      <c r="AL7" s="318"/>
      <c r="AM7" s="318"/>
      <c r="AN7" s="318"/>
      <c r="AO7" s="318"/>
      <c r="AP7" s="134" t="s">
        <v>812</v>
      </c>
      <c r="AQ7" s="134" t="s">
        <v>812</v>
      </c>
      <c r="AR7" s="134" t="s">
        <v>812</v>
      </c>
      <c r="AS7" s="134" t="s">
        <v>812</v>
      </c>
      <c r="AT7" s="134" t="s">
        <v>812</v>
      </c>
      <c r="AU7" s="134" t="s">
        <v>812</v>
      </c>
      <c r="AV7" s="134" t="s">
        <v>812</v>
      </c>
      <c r="AW7" s="134" t="s">
        <v>812</v>
      </c>
      <c r="AX7" s="133" t="s">
        <v>463</v>
      </c>
      <c r="AY7" s="317"/>
      <c r="AZ7" s="318"/>
      <c r="BA7" s="318"/>
      <c r="BB7" s="318"/>
      <c r="BC7" s="318"/>
      <c r="BD7" s="318"/>
      <c r="BE7" s="318"/>
      <c r="BF7" s="134" t="s">
        <v>812</v>
      </c>
      <c r="BG7" s="134" t="s">
        <v>812</v>
      </c>
      <c r="BH7" s="134" t="s">
        <v>812</v>
      </c>
      <c r="BI7" s="134" t="s">
        <v>812</v>
      </c>
      <c r="BJ7" s="134" t="s">
        <v>812</v>
      </c>
      <c r="BK7" s="134" t="s">
        <v>812</v>
      </c>
      <c r="BL7" s="134" t="s">
        <v>812</v>
      </c>
      <c r="BM7" s="134" t="s">
        <v>812</v>
      </c>
      <c r="BN7" s="133" t="s">
        <v>543</v>
      </c>
      <c r="BO7" s="317"/>
      <c r="BP7" s="318"/>
      <c r="BQ7" s="318"/>
      <c r="BR7" s="318"/>
      <c r="BS7" s="318"/>
      <c r="BT7" s="318"/>
      <c r="BU7" s="318"/>
      <c r="BV7" s="134" t="s">
        <v>812</v>
      </c>
      <c r="BW7" s="134" t="s">
        <v>812</v>
      </c>
      <c r="BX7" s="134" t="s">
        <v>812</v>
      </c>
      <c r="BY7" s="134" t="s">
        <v>812</v>
      </c>
      <c r="BZ7" s="134" t="s">
        <v>812</v>
      </c>
      <c r="CA7" s="134" t="s">
        <v>812</v>
      </c>
      <c r="CB7" s="134" t="s">
        <v>812</v>
      </c>
      <c r="CC7" s="134" t="s">
        <v>812</v>
      </c>
      <c r="CD7" s="134" t="s">
        <v>812</v>
      </c>
      <c r="CE7" s="133" t="s">
        <v>837</v>
      </c>
      <c r="CF7" s="317"/>
      <c r="CG7" s="318"/>
      <c r="CH7" s="318"/>
      <c r="CI7" s="318"/>
      <c r="CJ7" s="318"/>
      <c r="CK7" s="318"/>
      <c r="CL7" s="318"/>
      <c r="CM7" s="134" t="s">
        <v>812</v>
      </c>
      <c r="CN7" s="134" t="s">
        <v>812</v>
      </c>
    </row>
    <row r="8" spans="1:92" s="186" customFormat="1" ht="19.5" customHeight="1" thickBot="1">
      <c r="A8" s="181" t="s">
        <v>24</v>
      </c>
      <c r="B8" s="182" t="s">
        <v>115</v>
      </c>
      <c r="C8" s="183" t="s">
        <v>116</v>
      </c>
      <c r="D8" s="184"/>
      <c r="E8" s="184"/>
      <c r="F8" s="184"/>
      <c r="G8" s="184"/>
      <c r="H8" s="184"/>
      <c r="I8" s="185">
        <f>SUM(I9,I16,I20,I23)</f>
        <v>757</v>
      </c>
      <c r="J8" s="185">
        <f aca="true" t="shared" si="0" ref="J8:Q8">SUM(J9,J16,J20,J23)</f>
        <v>5341</v>
      </c>
      <c r="K8" s="185">
        <f t="shared" si="0"/>
        <v>0</v>
      </c>
      <c r="L8" s="185">
        <f t="shared" si="0"/>
        <v>145</v>
      </c>
      <c r="M8" s="185">
        <f t="shared" si="0"/>
        <v>500</v>
      </c>
      <c r="N8" s="185">
        <f t="shared" si="0"/>
        <v>0</v>
      </c>
      <c r="O8" s="185">
        <f t="shared" si="0"/>
        <v>15647</v>
      </c>
      <c r="P8" s="185">
        <f t="shared" si="0"/>
        <v>49088</v>
      </c>
      <c r="Q8" s="185">
        <f t="shared" si="0"/>
        <v>45189</v>
      </c>
      <c r="R8" s="181" t="s">
        <v>254</v>
      </c>
      <c r="S8" s="182" t="s">
        <v>115</v>
      </c>
      <c r="T8" s="183" t="s">
        <v>116</v>
      </c>
      <c r="U8" s="184"/>
      <c r="V8" s="184"/>
      <c r="W8" s="184"/>
      <c r="X8" s="184"/>
      <c r="Y8" s="184"/>
      <c r="Z8" s="185">
        <f aca="true" t="shared" si="1" ref="Z8:AG8">SUM(Z9,Z16,Z20,Z23)</f>
        <v>0</v>
      </c>
      <c r="AA8" s="185">
        <f t="shared" si="1"/>
        <v>0</v>
      </c>
      <c r="AB8" s="185">
        <f t="shared" si="1"/>
        <v>0</v>
      </c>
      <c r="AC8" s="185">
        <f t="shared" si="1"/>
        <v>168228</v>
      </c>
      <c r="AD8" s="185">
        <f t="shared" si="1"/>
        <v>10000</v>
      </c>
      <c r="AE8" s="185">
        <f t="shared" si="1"/>
        <v>0</v>
      </c>
      <c r="AF8" s="185">
        <f t="shared" si="1"/>
        <v>28974</v>
      </c>
      <c r="AG8" s="185">
        <f t="shared" si="1"/>
        <v>2283620</v>
      </c>
      <c r="AH8" s="181" t="s">
        <v>382</v>
      </c>
      <c r="AI8" s="182" t="s">
        <v>115</v>
      </c>
      <c r="AJ8" s="183" t="s">
        <v>116</v>
      </c>
      <c r="AK8" s="184"/>
      <c r="AL8" s="184"/>
      <c r="AM8" s="184"/>
      <c r="AN8" s="184"/>
      <c r="AO8" s="184"/>
      <c r="AP8" s="185">
        <f aca="true" t="shared" si="2" ref="AP8:AW8">SUM(AP9,AP16,AP20,AP23)</f>
        <v>0</v>
      </c>
      <c r="AQ8" s="185">
        <f t="shared" si="2"/>
        <v>0</v>
      </c>
      <c r="AR8" s="185">
        <f t="shared" si="2"/>
        <v>0</v>
      </c>
      <c r="AS8" s="185">
        <f t="shared" si="2"/>
        <v>0</v>
      </c>
      <c r="AT8" s="185">
        <f t="shared" si="2"/>
        <v>0</v>
      </c>
      <c r="AU8" s="185">
        <f t="shared" si="2"/>
        <v>0</v>
      </c>
      <c r="AV8" s="185">
        <f t="shared" si="2"/>
        <v>16182</v>
      </c>
      <c r="AW8" s="185">
        <f t="shared" si="2"/>
        <v>5896</v>
      </c>
      <c r="AX8" s="181" t="s">
        <v>464</v>
      </c>
      <c r="AY8" s="182" t="s">
        <v>115</v>
      </c>
      <c r="AZ8" s="183" t="s">
        <v>116</v>
      </c>
      <c r="BA8" s="184"/>
      <c r="BB8" s="184"/>
      <c r="BC8" s="184"/>
      <c r="BD8" s="184"/>
      <c r="BE8" s="184"/>
      <c r="BF8" s="185">
        <f aca="true" t="shared" si="3" ref="BF8:BM8">SUM(BF9,BF16,BF20,BF23)</f>
        <v>0</v>
      </c>
      <c r="BG8" s="185">
        <f t="shared" si="3"/>
        <v>0</v>
      </c>
      <c r="BH8" s="185">
        <f t="shared" si="3"/>
        <v>0</v>
      </c>
      <c r="BI8" s="185">
        <f t="shared" si="3"/>
        <v>0</v>
      </c>
      <c r="BJ8" s="185">
        <f t="shared" si="3"/>
        <v>0</v>
      </c>
      <c r="BK8" s="185">
        <f t="shared" si="3"/>
        <v>0</v>
      </c>
      <c r="BL8" s="185">
        <f t="shared" si="3"/>
        <v>0</v>
      </c>
      <c r="BM8" s="185">
        <f t="shared" si="3"/>
        <v>100</v>
      </c>
      <c r="BN8" s="181" t="s">
        <v>544</v>
      </c>
      <c r="BO8" s="182" t="s">
        <v>115</v>
      </c>
      <c r="BP8" s="183" t="s">
        <v>116</v>
      </c>
      <c r="BQ8" s="184"/>
      <c r="BR8" s="184"/>
      <c r="BS8" s="184"/>
      <c r="BT8" s="184"/>
      <c r="BU8" s="184"/>
      <c r="BV8" s="185">
        <f aca="true" t="shared" si="4" ref="BV8:CD8">SUM(BV9,BV16,BV20,BV23)</f>
        <v>0</v>
      </c>
      <c r="BW8" s="185">
        <f t="shared" si="4"/>
        <v>0</v>
      </c>
      <c r="BX8" s="185">
        <f t="shared" si="4"/>
        <v>0</v>
      </c>
      <c r="BY8" s="185">
        <f t="shared" si="4"/>
        <v>22002</v>
      </c>
      <c r="BZ8" s="185">
        <f>SUM(BZ9,BZ16,BZ20,BZ23)</f>
        <v>13501</v>
      </c>
      <c r="CA8" s="185">
        <f t="shared" si="4"/>
        <v>0</v>
      </c>
      <c r="CB8" s="185">
        <f t="shared" si="4"/>
        <v>0</v>
      </c>
      <c r="CC8" s="185">
        <f t="shared" si="4"/>
        <v>0</v>
      </c>
      <c r="CD8" s="185">
        <f t="shared" si="4"/>
        <v>0</v>
      </c>
      <c r="CE8" s="181" t="s">
        <v>838</v>
      </c>
      <c r="CF8" s="182" t="s">
        <v>115</v>
      </c>
      <c r="CG8" s="183" t="s">
        <v>116</v>
      </c>
      <c r="CH8" s="184"/>
      <c r="CI8" s="184"/>
      <c r="CJ8" s="184"/>
      <c r="CK8" s="184"/>
      <c r="CL8" s="184"/>
      <c r="CM8" s="185">
        <f>SUM(CM9,CM16,CM20,CM23)</f>
        <v>396</v>
      </c>
      <c r="CN8" s="185">
        <f>I8+J8+K8+L8+M8+N8+O8+P8+Q8+Z8+AA8+AB8+AC8+AD8+AE8+AF8+AG8+AQ8+AR8+AS8+AU8+AV8+AW8+BG8+BH8+BI8+BK8+BL8+BM8+BW8+BX8+BY8+CB8+CC8+CD8+AP8+AT8+BF8+BJ8+BV8+CA8+CM8+BZ8</f>
        <v>2665566</v>
      </c>
    </row>
    <row r="9" spans="1:92" s="186" customFormat="1" ht="19.5" customHeight="1" thickBot="1">
      <c r="A9" s="181" t="s">
        <v>26</v>
      </c>
      <c r="B9" s="187"/>
      <c r="C9" s="188" t="s">
        <v>117</v>
      </c>
      <c r="D9" s="189" t="s">
        <v>118</v>
      </c>
      <c r="E9" s="190"/>
      <c r="F9" s="190"/>
      <c r="G9" s="190"/>
      <c r="H9" s="190"/>
      <c r="I9" s="191">
        <f>SUM(I10:I15)</f>
        <v>0</v>
      </c>
      <c r="J9" s="191">
        <f aca="true" t="shared" si="5" ref="J9:Q9">SUM(J10:J15)</f>
        <v>0</v>
      </c>
      <c r="K9" s="191">
        <f t="shared" si="5"/>
        <v>0</v>
      </c>
      <c r="L9" s="191">
        <f t="shared" si="5"/>
        <v>0</v>
      </c>
      <c r="M9" s="191">
        <f t="shared" si="5"/>
        <v>0</v>
      </c>
      <c r="N9" s="191">
        <f t="shared" si="5"/>
        <v>0</v>
      </c>
      <c r="O9" s="191">
        <f t="shared" si="5"/>
        <v>0</v>
      </c>
      <c r="P9" s="191">
        <f t="shared" si="5"/>
        <v>0</v>
      </c>
      <c r="Q9" s="191">
        <f t="shared" si="5"/>
        <v>0</v>
      </c>
      <c r="R9" s="181" t="s">
        <v>255</v>
      </c>
      <c r="S9" s="187"/>
      <c r="T9" s="188" t="s">
        <v>117</v>
      </c>
      <c r="U9" s="189" t="s">
        <v>118</v>
      </c>
      <c r="V9" s="190"/>
      <c r="W9" s="190"/>
      <c r="X9" s="190"/>
      <c r="Y9" s="190"/>
      <c r="Z9" s="191">
        <f aca="true" t="shared" si="6" ref="Z9:AG9">SUM(Z10:Z15)</f>
        <v>0</v>
      </c>
      <c r="AA9" s="191">
        <f t="shared" si="6"/>
        <v>0</v>
      </c>
      <c r="AB9" s="191">
        <f t="shared" si="6"/>
        <v>0</v>
      </c>
      <c r="AC9" s="191">
        <f t="shared" si="6"/>
        <v>2000</v>
      </c>
      <c r="AD9" s="191">
        <f t="shared" si="6"/>
        <v>0</v>
      </c>
      <c r="AE9" s="191">
        <f t="shared" si="6"/>
        <v>0</v>
      </c>
      <c r="AF9" s="191">
        <f t="shared" si="6"/>
        <v>0</v>
      </c>
      <c r="AG9" s="191">
        <f t="shared" si="6"/>
        <v>1593630</v>
      </c>
      <c r="AH9" s="181" t="s">
        <v>383</v>
      </c>
      <c r="AI9" s="187"/>
      <c r="AJ9" s="188" t="s">
        <v>117</v>
      </c>
      <c r="AK9" s="189" t="s">
        <v>118</v>
      </c>
      <c r="AL9" s="190"/>
      <c r="AM9" s="190"/>
      <c r="AN9" s="190"/>
      <c r="AO9" s="190"/>
      <c r="AP9" s="191">
        <f aca="true" t="shared" si="7" ref="AP9:AW9">SUM(AP10:AP15)</f>
        <v>0</v>
      </c>
      <c r="AQ9" s="191">
        <f t="shared" si="7"/>
        <v>0</v>
      </c>
      <c r="AR9" s="191">
        <f t="shared" si="7"/>
        <v>0</v>
      </c>
      <c r="AS9" s="191">
        <f t="shared" si="7"/>
        <v>0</v>
      </c>
      <c r="AT9" s="191">
        <f t="shared" si="7"/>
        <v>0</v>
      </c>
      <c r="AU9" s="191">
        <f t="shared" si="7"/>
        <v>0</v>
      </c>
      <c r="AV9" s="191">
        <f t="shared" si="7"/>
        <v>0</v>
      </c>
      <c r="AW9" s="191">
        <f t="shared" si="7"/>
        <v>0</v>
      </c>
      <c r="AX9" s="181" t="s">
        <v>465</v>
      </c>
      <c r="AY9" s="187"/>
      <c r="AZ9" s="188" t="s">
        <v>117</v>
      </c>
      <c r="BA9" s="189" t="s">
        <v>118</v>
      </c>
      <c r="BB9" s="190"/>
      <c r="BC9" s="190"/>
      <c r="BD9" s="190"/>
      <c r="BE9" s="190"/>
      <c r="BF9" s="191">
        <f aca="true" t="shared" si="8" ref="BF9:BM9">SUM(BF10:BF15)</f>
        <v>0</v>
      </c>
      <c r="BG9" s="191">
        <f t="shared" si="8"/>
        <v>0</v>
      </c>
      <c r="BH9" s="191">
        <f t="shared" si="8"/>
        <v>0</v>
      </c>
      <c r="BI9" s="191">
        <f t="shared" si="8"/>
        <v>0</v>
      </c>
      <c r="BJ9" s="191">
        <f t="shared" si="8"/>
        <v>0</v>
      </c>
      <c r="BK9" s="191">
        <f t="shared" si="8"/>
        <v>0</v>
      </c>
      <c r="BL9" s="191">
        <f t="shared" si="8"/>
        <v>0</v>
      </c>
      <c r="BM9" s="191">
        <f t="shared" si="8"/>
        <v>0</v>
      </c>
      <c r="BN9" s="181" t="s">
        <v>545</v>
      </c>
      <c r="BO9" s="187"/>
      <c r="BP9" s="188" t="s">
        <v>117</v>
      </c>
      <c r="BQ9" s="189" t="s">
        <v>118</v>
      </c>
      <c r="BR9" s="190"/>
      <c r="BS9" s="190"/>
      <c r="BT9" s="190"/>
      <c r="BU9" s="190"/>
      <c r="BV9" s="191">
        <f aca="true" t="shared" si="9" ref="BV9:CD9">SUM(BV10:BV15)</f>
        <v>0</v>
      </c>
      <c r="BW9" s="191">
        <f t="shared" si="9"/>
        <v>0</v>
      </c>
      <c r="BX9" s="191">
        <f t="shared" si="9"/>
        <v>0</v>
      </c>
      <c r="BY9" s="191">
        <f t="shared" si="9"/>
        <v>0</v>
      </c>
      <c r="BZ9" s="191">
        <f>SUM(BZ10:BZ15)</f>
        <v>0</v>
      </c>
      <c r="CA9" s="191">
        <f t="shared" si="9"/>
        <v>0</v>
      </c>
      <c r="CB9" s="191">
        <f t="shared" si="9"/>
        <v>0</v>
      </c>
      <c r="CC9" s="191">
        <f t="shared" si="9"/>
        <v>0</v>
      </c>
      <c r="CD9" s="191">
        <f t="shared" si="9"/>
        <v>0</v>
      </c>
      <c r="CE9" s="181" t="s">
        <v>839</v>
      </c>
      <c r="CF9" s="187"/>
      <c r="CG9" s="188" t="s">
        <v>117</v>
      </c>
      <c r="CH9" s="189" t="s">
        <v>118</v>
      </c>
      <c r="CI9" s="190"/>
      <c r="CJ9" s="190"/>
      <c r="CK9" s="190"/>
      <c r="CL9" s="190"/>
      <c r="CM9" s="191">
        <f>SUM(CM10:CM15)</f>
        <v>0</v>
      </c>
      <c r="CN9" s="191">
        <f aca="true" t="shared" si="10" ref="CN9:CN50">I9+J9+K9+L9+M9+N9+O9+P9+Q9+Z9+AA9+AB9+AC9+AD9+AE9+AF9+AG9+AQ9+AR9+AS9+AU9+AV9+AW9+BG9+BH9+BI9+BK9+BL9+BM9+BW9+BX9+BY9+CB9+CC9+CD9+AP9+AT9+BF9+BJ9+BV9+CA9+CM9+BZ9</f>
        <v>1595630</v>
      </c>
    </row>
    <row r="10" spans="1:92" s="57" customFormat="1" ht="19.5" customHeight="1" thickBot="1">
      <c r="A10" s="133" t="s">
        <v>28</v>
      </c>
      <c r="B10" s="54"/>
      <c r="C10" s="55"/>
      <c r="D10" s="135" t="s">
        <v>678</v>
      </c>
      <c r="E10" s="136" t="s">
        <v>684</v>
      </c>
      <c r="F10" s="56"/>
      <c r="G10" s="56"/>
      <c r="H10" s="56"/>
      <c r="I10" s="137"/>
      <c r="J10" s="137"/>
      <c r="K10" s="137"/>
      <c r="L10" s="137"/>
      <c r="M10" s="137"/>
      <c r="N10" s="137"/>
      <c r="O10" s="137"/>
      <c r="P10" s="137"/>
      <c r="Q10" s="137"/>
      <c r="R10" s="133" t="s">
        <v>256</v>
      </c>
      <c r="S10" s="54"/>
      <c r="T10" s="55"/>
      <c r="U10" s="135" t="s">
        <v>678</v>
      </c>
      <c r="V10" s="136" t="s">
        <v>684</v>
      </c>
      <c r="W10" s="56"/>
      <c r="X10" s="56"/>
      <c r="Y10" s="56"/>
      <c r="Z10" s="137"/>
      <c r="AA10" s="137"/>
      <c r="AB10" s="137"/>
      <c r="AC10" s="137">
        <v>1000</v>
      </c>
      <c r="AD10" s="137"/>
      <c r="AE10" s="137"/>
      <c r="AF10" s="137"/>
      <c r="AG10" s="137"/>
      <c r="AH10" s="133" t="s">
        <v>384</v>
      </c>
      <c r="AI10" s="54"/>
      <c r="AJ10" s="55"/>
      <c r="AK10" s="135" t="s">
        <v>678</v>
      </c>
      <c r="AL10" s="136" t="s">
        <v>684</v>
      </c>
      <c r="AM10" s="56"/>
      <c r="AN10" s="56"/>
      <c r="AO10" s="56"/>
      <c r="AP10" s="137"/>
      <c r="AQ10" s="137"/>
      <c r="AR10" s="137"/>
      <c r="AS10" s="137"/>
      <c r="AT10" s="137"/>
      <c r="AU10" s="137"/>
      <c r="AV10" s="137"/>
      <c r="AW10" s="137"/>
      <c r="AX10" s="133" t="s">
        <v>466</v>
      </c>
      <c r="AY10" s="54"/>
      <c r="AZ10" s="55"/>
      <c r="BA10" s="135" t="s">
        <v>678</v>
      </c>
      <c r="BB10" s="136" t="s">
        <v>684</v>
      </c>
      <c r="BC10" s="56"/>
      <c r="BD10" s="56"/>
      <c r="BE10" s="56"/>
      <c r="BF10" s="137"/>
      <c r="BG10" s="137"/>
      <c r="BH10" s="137"/>
      <c r="BI10" s="137"/>
      <c r="BJ10" s="137"/>
      <c r="BK10" s="137"/>
      <c r="BL10" s="137"/>
      <c r="BM10" s="137"/>
      <c r="BN10" s="133" t="s">
        <v>546</v>
      </c>
      <c r="BO10" s="54"/>
      <c r="BP10" s="55"/>
      <c r="BQ10" s="135" t="s">
        <v>678</v>
      </c>
      <c r="BR10" s="136" t="s">
        <v>684</v>
      </c>
      <c r="BS10" s="56"/>
      <c r="BT10" s="56"/>
      <c r="BU10" s="56"/>
      <c r="BV10" s="137"/>
      <c r="BW10" s="137"/>
      <c r="BX10" s="137"/>
      <c r="BY10" s="137"/>
      <c r="BZ10" s="137"/>
      <c r="CA10" s="137"/>
      <c r="CB10" s="137"/>
      <c r="CC10" s="137"/>
      <c r="CD10" s="137"/>
      <c r="CE10" s="133" t="s">
        <v>840</v>
      </c>
      <c r="CF10" s="54"/>
      <c r="CG10" s="55"/>
      <c r="CH10" s="135" t="s">
        <v>678</v>
      </c>
      <c r="CI10" s="136" t="s">
        <v>684</v>
      </c>
      <c r="CJ10" s="56"/>
      <c r="CK10" s="56"/>
      <c r="CL10" s="56"/>
      <c r="CM10" s="137"/>
      <c r="CN10" s="137">
        <f t="shared" si="10"/>
        <v>1000</v>
      </c>
    </row>
    <row r="11" spans="1:92" s="139" customFormat="1" ht="19.5" customHeight="1" thickBot="1">
      <c r="A11" s="133" t="s">
        <v>29</v>
      </c>
      <c r="B11" s="138"/>
      <c r="C11" s="55"/>
      <c r="D11" s="121" t="s">
        <v>679</v>
      </c>
      <c r="E11" s="136" t="s">
        <v>685</v>
      </c>
      <c r="F11" s="56"/>
      <c r="G11" s="56"/>
      <c r="H11" s="56"/>
      <c r="I11" s="137"/>
      <c r="J11" s="137"/>
      <c r="K11" s="137"/>
      <c r="L11" s="137"/>
      <c r="M11" s="137"/>
      <c r="N11" s="137"/>
      <c r="O11" s="137"/>
      <c r="P11" s="137"/>
      <c r="Q11" s="137"/>
      <c r="R11" s="133" t="s">
        <v>257</v>
      </c>
      <c r="S11" s="138"/>
      <c r="T11" s="55"/>
      <c r="U11" s="121" t="s">
        <v>679</v>
      </c>
      <c r="V11" s="136" t="s">
        <v>685</v>
      </c>
      <c r="W11" s="56"/>
      <c r="X11" s="56"/>
      <c r="Y11" s="56"/>
      <c r="Z11" s="137"/>
      <c r="AA11" s="137"/>
      <c r="AB11" s="137"/>
      <c r="AC11" s="137"/>
      <c r="AD11" s="137"/>
      <c r="AE11" s="137"/>
      <c r="AF11" s="137"/>
      <c r="AG11" s="137"/>
      <c r="AH11" s="133" t="s">
        <v>385</v>
      </c>
      <c r="AI11" s="138"/>
      <c r="AJ11" s="55"/>
      <c r="AK11" s="121" t="s">
        <v>679</v>
      </c>
      <c r="AL11" s="136" t="s">
        <v>685</v>
      </c>
      <c r="AM11" s="56"/>
      <c r="AN11" s="56"/>
      <c r="AO11" s="56"/>
      <c r="AP11" s="137"/>
      <c r="AQ11" s="137"/>
      <c r="AR11" s="137"/>
      <c r="AS11" s="137"/>
      <c r="AT11" s="137"/>
      <c r="AU11" s="137"/>
      <c r="AV11" s="137"/>
      <c r="AW11" s="137"/>
      <c r="AX11" s="133" t="s">
        <v>467</v>
      </c>
      <c r="AY11" s="138"/>
      <c r="AZ11" s="55"/>
      <c r="BA11" s="121" t="s">
        <v>679</v>
      </c>
      <c r="BB11" s="136" t="s">
        <v>685</v>
      </c>
      <c r="BC11" s="56"/>
      <c r="BD11" s="56"/>
      <c r="BE11" s="56"/>
      <c r="BF11" s="137"/>
      <c r="BG11" s="137"/>
      <c r="BH11" s="137"/>
      <c r="BI11" s="137"/>
      <c r="BJ11" s="137"/>
      <c r="BK11" s="137"/>
      <c r="BL11" s="137"/>
      <c r="BM11" s="137"/>
      <c r="BN11" s="133" t="s">
        <v>547</v>
      </c>
      <c r="BO11" s="138"/>
      <c r="BP11" s="55"/>
      <c r="BQ11" s="121" t="s">
        <v>679</v>
      </c>
      <c r="BR11" s="136" t="s">
        <v>685</v>
      </c>
      <c r="BS11" s="56"/>
      <c r="BT11" s="56"/>
      <c r="BU11" s="56"/>
      <c r="BV11" s="137"/>
      <c r="BW11" s="137"/>
      <c r="BX11" s="137"/>
      <c r="BY11" s="137"/>
      <c r="BZ11" s="137"/>
      <c r="CA11" s="137"/>
      <c r="CB11" s="137"/>
      <c r="CC11" s="137"/>
      <c r="CD11" s="137"/>
      <c r="CE11" s="133" t="s">
        <v>841</v>
      </c>
      <c r="CF11" s="138"/>
      <c r="CG11" s="55"/>
      <c r="CH11" s="121" t="s">
        <v>679</v>
      </c>
      <c r="CI11" s="136" t="s">
        <v>685</v>
      </c>
      <c r="CJ11" s="56"/>
      <c r="CK11" s="56"/>
      <c r="CL11" s="56"/>
      <c r="CM11" s="137"/>
      <c r="CN11" s="137">
        <f t="shared" si="10"/>
        <v>0</v>
      </c>
    </row>
    <row r="12" spans="1:92" s="139" customFormat="1" ht="19.5" customHeight="1" thickBot="1">
      <c r="A12" s="133" t="s">
        <v>31</v>
      </c>
      <c r="B12" s="138"/>
      <c r="C12" s="55"/>
      <c r="D12" s="121" t="s">
        <v>680</v>
      </c>
      <c r="E12" s="136" t="s">
        <v>686</v>
      </c>
      <c r="F12" s="56"/>
      <c r="G12" s="56"/>
      <c r="H12" s="56"/>
      <c r="I12" s="137"/>
      <c r="J12" s="137"/>
      <c r="K12" s="137"/>
      <c r="L12" s="137"/>
      <c r="M12" s="137"/>
      <c r="N12" s="137"/>
      <c r="O12" s="137"/>
      <c r="P12" s="137"/>
      <c r="Q12" s="137"/>
      <c r="R12" s="133" t="s">
        <v>258</v>
      </c>
      <c r="S12" s="138"/>
      <c r="T12" s="55"/>
      <c r="U12" s="121" t="s">
        <v>680</v>
      </c>
      <c r="V12" s="136" t="s">
        <v>686</v>
      </c>
      <c r="W12" s="56"/>
      <c r="X12" s="56"/>
      <c r="Y12" s="56"/>
      <c r="Z12" s="137"/>
      <c r="AA12" s="137"/>
      <c r="AB12" s="137"/>
      <c r="AC12" s="137"/>
      <c r="AD12" s="137"/>
      <c r="AE12" s="137"/>
      <c r="AF12" s="137"/>
      <c r="AG12" s="137">
        <v>48030</v>
      </c>
      <c r="AH12" s="133" t="s">
        <v>386</v>
      </c>
      <c r="AI12" s="138"/>
      <c r="AJ12" s="55"/>
      <c r="AK12" s="121" t="s">
        <v>680</v>
      </c>
      <c r="AL12" s="136" t="s">
        <v>686</v>
      </c>
      <c r="AM12" s="56"/>
      <c r="AN12" s="56"/>
      <c r="AO12" s="56"/>
      <c r="AP12" s="137"/>
      <c r="AQ12" s="137"/>
      <c r="AR12" s="137"/>
      <c r="AS12" s="137"/>
      <c r="AT12" s="137"/>
      <c r="AU12" s="137"/>
      <c r="AV12" s="137"/>
      <c r="AW12" s="137"/>
      <c r="AX12" s="133" t="s">
        <v>468</v>
      </c>
      <c r="AY12" s="138"/>
      <c r="AZ12" s="55"/>
      <c r="BA12" s="121" t="s">
        <v>680</v>
      </c>
      <c r="BB12" s="136" t="s">
        <v>686</v>
      </c>
      <c r="BC12" s="56"/>
      <c r="BD12" s="56"/>
      <c r="BE12" s="56"/>
      <c r="BF12" s="137"/>
      <c r="BG12" s="137"/>
      <c r="BH12" s="137"/>
      <c r="BI12" s="137"/>
      <c r="BJ12" s="137"/>
      <c r="BK12" s="137"/>
      <c r="BL12" s="137"/>
      <c r="BM12" s="137"/>
      <c r="BN12" s="133" t="s">
        <v>548</v>
      </c>
      <c r="BO12" s="138"/>
      <c r="BP12" s="55"/>
      <c r="BQ12" s="121" t="s">
        <v>680</v>
      </c>
      <c r="BR12" s="136" t="s">
        <v>686</v>
      </c>
      <c r="BS12" s="56"/>
      <c r="BT12" s="56"/>
      <c r="BU12" s="56"/>
      <c r="BV12" s="137"/>
      <c r="BW12" s="137"/>
      <c r="BX12" s="137"/>
      <c r="BY12" s="137"/>
      <c r="BZ12" s="137"/>
      <c r="CA12" s="137"/>
      <c r="CB12" s="137"/>
      <c r="CC12" s="137"/>
      <c r="CD12" s="137"/>
      <c r="CE12" s="133" t="s">
        <v>842</v>
      </c>
      <c r="CF12" s="138"/>
      <c r="CG12" s="55"/>
      <c r="CH12" s="121" t="s">
        <v>680</v>
      </c>
      <c r="CI12" s="136" t="s">
        <v>686</v>
      </c>
      <c r="CJ12" s="56"/>
      <c r="CK12" s="56"/>
      <c r="CL12" s="56"/>
      <c r="CM12" s="137"/>
      <c r="CN12" s="137">
        <f t="shared" si="10"/>
        <v>48030</v>
      </c>
    </row>
    <row r="13" spans="1:92" s="139" customFormat="1" ht="19.5" customHeight="1" thickBot="1">
      <c r="A13" s="133" t="s">
        <v>32</v>
      </c>
      <c r="B13" s="138"/>
      <c r="C13" s="55"/>
      <c r="D13" s="121" t="s">
        <v>681</v>
      </c>
      <c r="E13" s="136" t="s">
        <v>687</v>
      </c>
      <c r="F13" s="56"/>
      <c r="G13" s="56"/>
      <c r="H13" s="56"/>
      <c r="I13" s="137"/>
      <c r="J13" s="137"/>
      <c r="K13" s="137"/>
      <c r="L13" s="137"/>
      <c r="M13" s="137"/>
      <c r="N13" s="137"/>
      <c r="O13" s="137"/>
      <c r="P13" s="137"/>
      <c r="Q13" s="137"/>
      <c r="R13" s="133" t="s">
        <v>259</v>
      </c>
      <c r="S13" s="138"/>
      <c r="T13" s="55"/>
      <c r="U13" s="121" t="s">
        <v>681</v>
      </c>
      <c r="V13" s="136" t="s">
        <v>687</v>
      </c>
      <c r="W13" s="56"/>
      <c r="X13" s="56"/>
      <c r="Y13" s="56"/>
      <c r="Z13" s="137"/>
      <c r="AA13" s="137"/>
      <c r="AB13" s="137"/>
      <c r="AC13" s="137"/>
      <c r="AD13" s="137"/>
      <c r="AE13" s="137"/>
      <c r="AF13" s="137"/>
      <c r="AG13" s="137">
        <v>1542300</v>
      </c>
      <c r="AH13" s="133" t="s">
        <v>387</v>
      </c>
      <c r="AI13" s="138"/>
      <c r="AJ13" s="55"/>
      <c r="AK13" s="121" t="s">
        <v>681</v>
      </c>
      <c r="AL13" s="136" t="s">
        <v>687</v>
      </c>
      <c r="AM13" s="56"/>
      <c r="AN13" s="56"/>
      <c r="AO13" s="56"/>
      <c r="AP13" s="137"/>
      <c r="AQ13" s="137"/>
      <c r="AR13" s="137"/>
      <c r="AS13" s="137"/>
      <c r="AT13" s="137"/>
      <c r="AU13" s="137"/>
      <c r="AV13" s="137"/>
      <c r="AW13" s="137"/>
      <c r="AX13" s="133" t="s">
        <v>469</v>
      </c>
      <c r="AY13" s="138"/>
      <c r="AZ13" s="55"/>
      <c r="BA13" s="121" t="s">
        <v>681</v>
      </c>
      <c r="BB13" s="136" t="s">
        <v>687</v>
      </c>
      <c r="BC13" s="56"/>
      <c r="BD13" s="56"/>
      <c r="BE13" s="56"/>
      <c r="BF13" s="137"/>
      <c r="BG13" s="137"/>
      <c r="BH13" s="137"/>
      <c r="BI13" s="137"/>
      <c r="BJ13" s="137"/>
      <c r="BK13" s="137"/>
      <c r="BL13" s="137"/>
      <c r="BM13" s="137"/>
      <c r="BN13" s="133" t="s">
        <v>549</v>
      </c>
      <c r="BO13" s="138"/>
      <c r="BP13" s="55"/>
      <c r="BQ13" s="121" t="s">
        <v>681</v>
      </c>
      <c r="BR13" s="136" t="s">
        <v>687</v>
      </c>
      <c r="BS13" s="56"/>
      <c r="BT13" s="56"/>
      <c r="BU13" s="56"/>
      <c r="BV13" s="137"/>
      <c r="BW13" s="137"/>
      <c r="BX13" s="137"/>
      <c r="BY13" s="137"/>
      <c r="BZ13" s="137"/>
      <c r="CA13" s="137"/>
      <c r="CB13" s="137"/>
      <c r="CC13" s="137"/>
      <c r="CD13" s="137"/>
      <c r="CE13" s="133" t="s">
        <v>843</v>
      </c>
      <c r="CF13" s="138"/>
      <c r="CG13" s="55"/>
      <c r="CH13" s="121" t="s">
        <v>681</v>
      </c>
      <c r="CI13" s="136" t="s">
        <v>687</v>
      </c>
      <c r="CJ13" s="56"/>
      <c r="CK13" s="56"/>
      <c r="CL13" s="56"/>
      <c r="CM13" s="137"/>
      <c r="CN13" s="137">
        <f t="shared" si="10"/>
        <v>1542300</v>
      </c>
    </row>
    <row r="14" spans="1:92" s="139" customFormat="1" ht="19.5" customHeight="1" thickBot="1">
      <c r="A14" s="133" t="s">
        <v>33</v>
      </c>
      <c r="B14" s="138"/>
      <c r="C14" s="55"/>
      <c r="D14" s="121" t="s">
        <v>682</v>
      </c>
      <c r="E14" s="136" t="s">
        <v>688</v>
      </c>
      <c r="F14" s="56"/>
      <c r="G14" s="56"/>
      <c r="H14" s="56"/>
      <c r="I14" s="137"/>
      <c r="J14" s="137"/>
      <c r="K14" s="137"/>
      <c r="L14" s="137"/>
      <c r="M14" s="137"/>
      <c r="N14" s="137"/>
      <c r="O14" s="137"/>
      <c r="P14" s="137"/>
      <c r="Q14" s="137"/>
      <c r="R14" s="133" t="s">
        <v>260</v>
      </c>
      <c r="S14" s="138"/>
      <c r="T14" s="55"/>
      <c r="U14" s="121" t="s">
        <v>682</v>
      </c>
      <c r="V14" s="136" t="s">
        <v>688</v>
      </c>
      <c r="W14" s="56"/>
      <c r="X14" s="56"/>
      <c r="Y14" s="56"/>
      <c r="Z14" s="137"/>
      <c r="AA14" s="137"/>
      <c r="AB14" s="137"/>
      <c r="AC14" s="137">
        <v>1000</v>
      </c>
      <c r="AD14" s="137"/>
      <c r="AE14" s="137"/>
      <c r="AF14" s="137"/>
      <c r="AG14" s="137">
        <v>3300</v>
      </c>
      <c r="AH14" s="133" t="s">
        <v>388</v>
      </c>
      <c r="AI14" s="138"/>
      <c r="AJ14" s="55"/>
      <c r="AK14" s="121" t="s">
        <v>682</v>
      </c>
      <c r="AL14" s="136" t="s">
        <v>688</v>
      </c>
      <c r="AM14" s="56"/>
      <c r="AN14" s="56"/>
      <c r="AO14" s="56"/>
      <c r="AP14" s="137"/>
      <c r="AQ14" s="137"/>
      <c r="AR14" s="137"/>
      <c r="AS14" s="137"/>
      <c r="AT14" s="137"/>
      <c r="AU14" s="137"/>
      <c r="AV14" s="137"/>
      <c r="AW14" s="137"/>
      <c r="AX14" s="133" t="s">
        <v>470</v>
      </c>
      <c r="AY14" s="138"/>
      <c r="AZ14" s="55"/>
      <c r="BA14" s="121" t="s">
        <v>682</v>
      </c>
      <c r="BB14" s="136" t="s">
        <v>688</v>
      </c>
      <c r="BC14" s="56"/>
      <c r="BD14" s="56"/>
      <c r="BE14" s="56"/>
      <c r="BF14" s="137"/>
      <c r="BG14" s="137"/>
      <c r="BH14" s="137"/>
      <c r="BI14" s="137"/>
      <c r="BJ14" s="137"/>
      <c r="BK14" s="137"/>
      <c r="BL14" s="137"/>
      <c r="BM14" s="137"/>
      <c r="BN14" s="133" t="s">
        <v>550</v>
      </c>
      <c r="BO14" s="138"/>
      <c r="BP14" s="55"/>
      <c r="BQ14" s="121" t="s">
        <v>682</v>
      </c>
      <c r="BR14" s="136" t="s">
        <v>688</v>
      </c>
      <c r="BS14" s="56"/>
      <c r="BT14" s="56"/>
      <c r="BU14" s="56"/>
      <c r="BV14" s="137"/>
      <c r="BW14" s="137"/>
      <c r="BX14" s="137"/>
      <c r="BY14" s="137"/>
      <c r="BZ14" s="137"/>
      <c r="CA14" s="137"/>
      <c r="CB14" s="137"/>
      <c r="CC14" s="137"/>
      <c r="CD14" s="137"/>
      <c r="CE14" s="133" t="s">
        <v>844</v>
      </c>
      <c r="CF14" s="138"/>
      <c r="CG14" s="55"/>
      <c r="CH14" s="121" t="s">
        <v>682</v>
      </c>
      <c r="CI14" s="136" t="s">
        <v>688</v>
      </c>
      <c r="CJ14" s="56"/>
      <c r="CK14" s="56"/>
      <c r="CL14" s="56"/>
      <c r="CM14" s="137"/>
      <c r="CN14" s="137">
        <f t="shared" si="10"/>
        <v>4300</v>
      </c>
    </row>
    <row r="15" spans="1:92" s="139" customFormat="1" ht="19.5" customHeight="1" thickBot="1">
      <c r="A15" s="133" t="s">
        <v>35</v>
      </c>
      <c r="B15" s="138"/>
      <c r="C15" s="55"/>
      <c r="D15" s="140" t="s">
        <v>683</v>
      </c>
      <c r="E15" s="136" t="s">
        <v>689</v>
      </c>
      <c r="F15" s="56"/>
      <c r="G15" s="56"/>
      <c r="H15" s="56"/>
      <c r="I15" s="137"/>
      <c r="J15" s="137"/>
      <c r="K15" s="137"/>
      <c r="L15" s="137"/>
      <c r="M15" s="137"/>
      <c r="N15" s="137"/>
      <c r="O15" s="137"/>
      <c r="P15" s="137"/>
      <c r="Q15" s="137"/>
      <c r="R15" s="133" t="s">
        <v>261</v>
      </c>
      <c r="S15" s="138"/>
      <c r="T15" s="55"/>
      <c r="U15" s="140" t="s">
        <v>683</v>
      </c>
      <c r="V15" s="136" t="s">
        <v>689</v>
      </c>
      <c r="W15" s="56"/>
      <c r="X15" s="56"/>
      <c r="Y15" s="56"/>
      <c r="Z15" s="137"/>
      <c r="AA15" s="137"/>
      <c r="AB15" s="137"/>
      <c r="AC15" s="137"/>
      <c r="AD15" s="137"/>
      <c r="AE15" s="137"/>
      <c r="AF15" s="137"/>
      <c r="AG15" s="137"/>
      <c r="AH15" s="133" t="s">
        <v>389</v>
      </c>
      <c r="AI15" s="138"/>
      <c r="AJ15" s="55"/>
      <c r="AK15" s="140" t="s">
        <v>683</v>
      </c>
      <c r="AL15" s="136" t="s">
        <v>689</v>
      </c>
      <c r="AM15" s="56"/>
      <c r="AN15" s="56"/>
      <c r="AO15" s="56"/>
      <c r="AP15" s="137"/>
      <c r="AQ15" s="137"/>
      <c r="AR15" s="137"/>
      <c r="AS15" s="137"/>
      <c r="AT15" s="137"/>
      <c r="AU15" s="137"/>
      <c r="AV15" s="137"/>
      <c r="AW15" s="137"/>
      <c r="AX15" s="133" t="s">
        <v>471</v>
      </c>
      <c r="AY15" s="138"/>
      <c r="AZ15" s="55"/>
      <c r="BA15" s="140" t="s">
        <v>683</v>
      </c>
      <c r="BB15" s="136" t="s">
        <v>689</v>
      </c>
      <c r="BC15" s="56"/>
      <c r="BD15" s="56"/>
      <c r="BE15" s="56"/>
      <c r="BF15" s="137"/>
      <c r="BG15" s="137"/>
      <c r="BH15" s="137"/>
      <c r="BI15" s="137"/>
      <c r="BJ15" s="137"/>
      <c r="BK15" s="137"/>
      <c r="BL15" s="137"/>
      <c r="BM15" s="137"/>
      <c r="BN15" s="133" t="s">
        <v>551</v>
      </c>
      <c r="BO15" s="138"/>
      <c r="BP15" s="55"/>
      <c r="BQ15" s="140" t="s">
        <v>683</v>
      </c>
      <c r="BR15" s="136" t="s">
        <v>689</v>
      </c>
      <c r="BS15" s="56"/>
      <c r="BT15" s="56"/>
      <c r="BU15" s="56"/>
      <c r="BV15" s="137"/>
      <c r="BW15" s="137"/>
      <c r="BX15" s="137"/>
      <c r="BY15" s="137"/>
      <c r="BZ15" s="137"/>
      <c r="CA15" s="137"/>
      <c r="CB15" s="137"/>
      <c r="CC15" s="137"/>
      <c r="CD15" s="137"/>
      <c r="CE15" s="133" t="s">
        <v>845</v>
      </c>
      <c r="CF15" s="138"/>
      <c r="CG15" s="55"/>
      <c r="CH15" s="140" t="s">
        <v>683</v>
      </c>
      <c r="CI15" s="136" t="s">
        <v>689</v>
      </c>
      <c r="CJ15" s="56"/>
      <c r="CK15" s="56"/>
      <c r="CL15" s="56"/>
      <c r="CM15" s="137"/>
      <c r="CN15" s="137">
        <f t="shared" si="10"/>
        <v>0</v>
      </c>
    </row>
    <row r="16" spans="1:92" s="186" customFormat="1" ht="19.5" customHeight="1" thickBot="1">
      <c r="A16" s="181" t="s">
        <v>37</v>
      </c>
      <c r="B16" s="187"/>
      <c r="C16" s="188" t="s">
        <v>119</v>
      </c>
      <c r="D16" s="189" t="s">
        <v>121</v>
      </c>
      <c r="E16" s="190"/>
      <c r="F16" s="190"/>
      <c r="G16" s="190"/>
      <c r="H16" s="190"/>
      <c r="I16" s="191">
        <f>SUM(I17:I19)</f>
        <v>757</v>
      </c>
      <c r="J16" s="191">
        <f aca="true" t="shared" si="11" ref="J16:Q16">SUM(J17:J19)</f>
        <v>5341</v>
      </c>
      <c r="K16" s="191">
        <f t="shared" si="11"/>
        <v>0</v>
      </c>
      <c r="L16" s="191">
        <f t="shared" si="11"/>
        <v>145</v>
      </c>
      <c r="M16" s="191">
        <f t="shared" si="11"/>
        <v>500</v>
      </c>
      <c r="N16" s="191">
        <f t="shared" si="11"/>
        <v>0</v>
      </c>
      <c r="O16" s="191">
        <f t="shared" si="11"/>
        <v>15647</v>
      </c>
      <c r="P16" s="191">
        <f t="shared" si="11"/>
        <v>49088</v>
      </c>
      <c r="Q16" s="191">
        <f t="shared" si="11"/>
        <v>45189</v>
      </c>
      <c r="R16" s="181" t="s">
        <v>262</v>
      </c>
      <c r="S16" s="187"/>
      <c r="T16" s="188" t="s">
        <v>119</v>
      </c>
      <c r="U16" s="189" t="s">
        <v>121</v>
      </c>
      <c r="V16" s="190"/>
      <c r="W16" s="190"/>
      <c r="X16" s="190"/>
      <c r="Y16" s="190"/>
      <c r="Z16" s="191">
        <f aca="true" t="shared" si="12" ref="Z16:AG16">SUM(Z17:Z19)</f>
        <v>0</v>
      </c>
      <c r="AA16" s="191">
        <f t="shared" si="12"/>
        <v>0</v>
      </c>
      <c r="AB16" s="191">
        <f t="shared" si="12"/>
        <v>0</v>
      </c>
      <c r="AC16" s="191">
        <f t="shared" si="12"/>
        <v>136628</v>
      </c>
      <c r="AD16" s="191">
        <f t="shared" si="12"/>
        <v>0</v>
      </c>
      <c r="AE16" s="191">
        <f t="shared" si="12"/>
        <v>0</v>
      </c>
      <c r="AF16" s="191">
        <f t="shared" si="12"/>
        <v>19043</v>
      </c>
      <c r="AG16" s="191">
        <f t="shared" si="12"/>
        <v>0</v>
      </c>
      <c r="AH16" s="181" t="s">
        <v>390</v>
      </c>
      <c r="AI16" s="187"/>
      <c r="AJ16" s="188" t="s">
        <v>119</v>
      </c>
      <c r="AK16" s="189" t="s">
        <v>121</v>
      </c>
      <c r="AL16" s="190"/>
      <c r="AM16" s="190"/>
      <c r="AN16" s="190"/>
      <c r="AO16" s="190"/>
      <c r="AP16" s="191">
        <f aca="true" t="shared" si="13" ref="AP16:AW16">SUM(AP17:AP19)</f>
        <v>0</v>
      </c>
      <c r="AQ16" s="191">
        <f t="shared" si="13"/>
        <v>0</v>
      </c>
      <c r="AR16" s="191">
        <f t="shared" si="13"/>
        <v>0</v>
      </c>
      <c r="AS16" s="191">
        <f t="shared" si="13"/>
        <v>0</v>
      </c>
      <c r="AT16" s="191">
        <f t="shared" si="13"/>
        <v>0</v>
      </c>
      <c r="AU16" s="191">
        <f t="shared" si="13"/>
        <v>0</v>
      </c>
      <c r="AV16" s="191">
        <f t="shared" si="13"/>
        <v>0</v>
      </c>
      <c r="AW16" s="191">
        <f t="shared" si="13"/>
        <v>0</v>
      </c>
      <c r="AX16" s="181" t="s">
        <v>472</v>
      </c>
      <c r="AY16" s="187"/>
      <c r="AZ16" s="188" t="s">
        <v>119</v>
      </c>
      <c r="BA16" s="189" t="s">
        <v>121</v>
      </c>
      <c r="BB16" s="190"/>
      <c r="BC16" s="190"/>
      <c r="BD16" s="190"/>
      <c r="BE16" s="190"/>
      <c r="BF16" s="191">
        <f aca="true" t="shared" si="14" ref="BF16:BM16">SUM(BF17:BF19)</f>
        <v>0</v>
      </c>
      <c r="BG16" s="191">
        <f t="shared" si="14"/>
        <v>0</v>
      </c>
      <c r="BH16" s="191">
        <f t="shared" si="14"/>
        <v>0</v>
      </c>
      <c r="BI16" s="191">
        <f t="shared" si="14"/>
        <v>0</v>
      </c>
      <c r="BJ16" s="191">
        <f t="shared" si="14"/>
        <v>0</v>
      </c>
      <c r="BK16" s="191">
        <f t="shared" si="14"/>
        <v>0</v>
      </c>
      <c r="BL16" s="191">
        <f t="shared" si="14"/>
        <v>0</v>
      </c>
      <c r="BM16" s="191">
        <f t="shared" si="14"/>
        <v>100</v>
      </c>
      <c r="BN16" s="181" t="s">
        <v>552</v>
      </c>
      <c r="BO16" s="187"/>
      <c r="BP16" s="188" t="s">
        <v>119</v>
      </c>
      <c r="BQ16" s="189" t="s">
        <v>121</v>
      </c>
      <c r="BR16" s="190"/>
      <c r="BS16" s="190"/>
      <c r="BT16" s="190"/>
      <c r="BU16" s="190"/>
      <c r="BV16" s="191">
        <f aca="true" t="shared" si="15" ref="BV16:CD16">SUM(BV17:BV19)</f>
        <v>0</v>
      </c>
      <c r="BW16" s="191">
        <f t="shared" si="15"/>
        <v>0</v>
      </c>
      <c r="BX16" s="191">
        <f t="shared" si="15"/>
        <v>0</v>
      </c>
      <c r="BY16" s="191">
        <f t="shared" si="15"/>
        <v>0</v>
      </c>
      <c r="BZ16" s="191">
        <f>SUM(BZ17:BZ19)</f>
        <v>0</v>
      </c>
      <c r="CA16" s="191">
        <f t="shared" si="15"/>
        <v>0</v>
      </c>
      <c r="CB16" s="191">
        <f t="shared" si="15"/>
        <v>0</v>
      </c>
      <c r="CC16" s="191">
        <f t="shared" si="15"/>
        <v>0</v>
      </c>
      <c r="CD16" s="191">
        <f t="shared" si="15"/>
        <v>0</v>
      </c>
      <c r="CE16" s="181" t="s">
        <v>846</v>
      </c>
      <c r="CF16" s="187"/>
      <c r="CG16" s="188" t="s">
        <v>119</v>
      </c>
      <c r="CH16" s="189" t="s">
        <v>121</v>
      </c>
      <c r="CI16" s="190"/>
      <c r="CJ16" s="190"/>
      <c r="CK16" s="190"/>
      <c r="CL16" s="190"/>
      <c r="CM16" s="191">
        <f>SUM(CM17:CM19)</f>
        <v>396</v>
      </c>
      <c r="CN16" s="191">
        <f t="shared" si="10"/>
        <v>272834</v>
      </c>
    </row>
    <row r="17" spans="1:92" s="139" customFormat="1" ht="19.5" customHeight="1" thickBot="1">
      <c r="A17" s="133" t="s">
        <v>39</v>
      </c>
      <c r="B17" s="138"/>
      <c r="C17" s="141"/>
      <c r="D17" s="142" t="s">
        <v>122</v>
      </c>
      <c r="E17" s="136" t="s">
        <v>123</v>
      </c>
      <c r="F17" s="136"/>
      <c r="G17" s="136"/>
      <c r="H17" s="123"/>
      <c r="I17" s="137">
        <v>596</v>
      </c>
      <c r="J17" s="137">
        <v>4139</v>
      </c>
      <c r="K17" s="137"/>
      <c r="L17" s="137"/>
      <c r="M17" s="137">
        <v>394</v>
      </c>
      <c r="N17" s="137"/>
      <c r="O17" s="137">
        <v>12320</v>
      </c>
      <c r="P17" s="137">
        <v>38652</v>
      </c>
      <c r="Q17" s="137">
        <v>35582</v>
      </c>
      <c r="R17" s="133" t="s">
        <v>263</v>
      </c>
      <c r="S17" s="138"/>
      <c r="T17" s="141"/>
      <c r="U17" s="142" t="s">
        <v>122</v>
      </c>
      <c r="V17" s="136" t="s">
        <v>123</v>
      </c>
      <c r="W17" s="136"/>
      <c r="X17" s="136"/>
      <c r="Y17" s="123"/>
      <c r="Z17" s="137"/>
      <c r="AA17" s="137"/>
      <c r="AB17" s="137"/>
      <c r="AC17" s="137">
        <v>5209</v>
      </c>
      <c r="AD17" s="137"/>
      <c r="AE17" s="137"/>
      <c r="AF17" s="137">
        <v>14994</v>
      </c>
      <c r="AG17" s="137"/>
      <c r="AH17" s="133" t="s">
        <v>391</v>
      </c>
      <c r="AI17" s="138"/>
      <c r="AJ17" s="141"/>
      <c r="AK17" s="142" t="s">
        <v>122</v>
      </c>
      <c r="AL17" s="136" t="s">
        <v>123</v>
      </c>
      <c r="AM17" s="136"/>
      <c r="AN17" s="136"/>
      <c r="AO17" s="123"/>
      <c r="AP17" s="137"/>
      <c r="AQ17" s="137"/>
      <c r="AR17" s="137"/>
      <c r="AS17" s="137"/>
      <c r="AT17" s="137"/>
      <c r="AU17" s="137"/>
      <c r="AV17" s="137"/>
      <c r="AW17" s="137"/>
      <c r="AX17" s="133" t="s">
        <v>473</v>
      </c>
      <c r="AY17" s="138"/>
      <c r="AZ17" s="141"/>
      <c r="BA17" s="142" t="s">
        <v>122</v>
      </c>
      <c r="BB17" s="136" t="s">
        <v>123</v>
      </c>
      <c r="BC17" s="136"/>
      <c r="BD17" s="136"/>
      <c r="BE17" s="123"/>
      <c r="BF17" s="137"/>
      <c r="BG17" s="137"/>
      <c r="BH17" s="137"/>
      <c r="BI17" s="137"/>
      <c r="BJ17" s="137"/>
      <c r="BK17" s="137"/>
      <c r="BL17" s="137"/>
      <c r="BM17" s="137">
        <v>100</v>
      </c>
      <c r="BN17" s="133" t="s">
        <v>553</v>
      </c>
      <c r="BO17" s="138"/>
      <c r="BP17" s="141"/>
      <c r="BQ17" s="142" t="s">
        <v>122</v>
      </c>
      <c r="BR17" s="136" t="s">
        <v>123</v>
      </c>
      <c r="BS17" s="136"/>
      <c r="BT17" s="136"/>
      <c r="BU17" s="123"/>
      <c r="BV17" s="137"/>
      <c r="BW17" s="137"/>
      <c r="BX17" s="137"/>
      <c r="BY17" s="137"/>
      <c r="BZ17" s="137"/>
      <c r="CA17" s="137"/>
      <c r="CB17" s="137"/>
      <c r="CC17" s="137"/>
      <c r="CD17" s="137"/>
      <c r="CE17" s="133" t="s">
        <v>847</v>
      </c>
      <c r="CF17" s="138"/>
      <c r="CG17" s="141"/>
      <c r="CH17" s="142" t="s">
        <v>122</v>
      </c>
      <c r="CI17" s="136" t="s">
        <v>123</v>
      </c>
      <c r="CJ17" s="136"/>
      <c r="CK17" s="136"/>
      <c r="CL17" s="123"/>
      <c r="CM17" s="137">
        <v>312</v>
      </c>
      <c r="CN17" s="137">
        <f t="shared" si="10"/>
        <v>112298</v>
      </c>
    </row>
    <row r="18" spans="1:92" s="139" customFormat="1" ht="19.5" customHeight="1" thickBot="1">
      <c r="A18" s="133" t="s">
        <v>40</v>
      </c>
      <c r="B18" s="138"/>
      <c r="C18" s="141"/>
      <c r="D18" s="142" t="s">
        <v>124</v>
      </c>
      <c r="E18" s="136" t="s">
        <v>690</v>
      </c>
      <c r="F18" s="136"/>
      <c r="G18" s="136"/>
      <c r="H18" s="123"/>
      <c r="I18" s="137">
        <v>161</v>
      </c>
      <c r="J18" s="137">
        <v>1202</v>
      </c>
      <c r="K18" s="137"/>
      <c r="L18" s="137">
        <v>145</v>
      </c>
      <c r="M18" s="137">
        <v>106</v>
      </c>
      <c r="N18" s="137"/>
      <c r="O18" s="137">
        <v>3327</v>
      </c>
      <c r="P18" s="137">
        <v>10436</v>
      </c>
      <c r="Q18" s="137">
        <v>9607</v>
      </c>
      <c r="R18" s="133" t="s">
        <v>264</v>
      </c>
      <c r="S18" s="138"/>
      <c r="T18" s="141"/>
      <c r="U18" s="142" t="s">
        <v>124</v>
      </c>
      <c r="V18" s="136" t="s">
        <v>690</v>
      </c>
      <c r="W18" s="136"/>
      <c r="X18" s="136"/>
      <c r="Y18" s="123"/>
      <c r="Z18" s="137"/>
      <c r="AA18" s="137"/>
      <c r="AB18" s="137"/>
      <c r="AC18" s="137">
        <v>123419</v>
      </c>
      <c r="AD18" s="137"/>
      <c r="AE18" s="137"/>
      <c r="AF18" s="137">
        <v>4049</v>
      </c>
      <c r="AG18" s="137"/>
      <c r="AH18" s="133" t="s">
        <v>392</v>
      </c>
      <c r="AI18" s="138"/>
      <c r="AJ18" s="141"/>
      <c r="AK18" s="142" t="s">
        <v>124</v>
      </c>
      <c r="AL18" s="136" t="s">
        <v>690</v>
      </c>
      <c r="AM18" s="136"/>
      <c r="AN18" s="136"/>
      <c r="AO18" s="123"/>
      <c r="AP18" s="137"/>
      <c r="AQ18" s="137"/>
      <c r="AR18" s="137"/>
      <c r="AS18" s="137"/>
      <c r="AT18" s="137"/>
      <c r="AU18" s="137"/>
      <c r="AV18" s="137"/>
      <c r="AW18" s="137"/>
      <c r="AX18" s="133" t="s">
        <v>474</v>
      </c>
      <c r="AY18" s="138"/>
      <c r="AZ18" s="141"/>
      <c r="BA18" s="142" t="s">
        <v>124</v>
      </c>
      <c r="BB18" s="136" t="s">
        <v>690</v>
      </c>
      <c r="BC18" s="136"/>
      <c r="BD18" s="136"/>
      <c r="BE18" s="123"/>
      <c r="BF18" s="137"/>
      <c r="BG18" s="137"/>
      <c r="BH18" s="137"/>
      <c r="BI18" s="137"/>
      <c r="BJ18" s="137"/>
      <c r="BK18" s="137"/>
      <c r="BL18" s="137"/>
      <c r="BM18" s="137"/>
      <c r="BN18" s="133" t="s">
        <v>554</v>
      </c>
      <c r="BO18" s="138"/>
      <c r="BP18" s="141"/>
      <c r="BQ18" s="142" t="s">
        <v>124</v>
      </c>
      <c r="BR18" s="136" t="s">
        <v>690</v>
      </c>
      <c r="BS18" s="136"/>
      <c r="BT18" s="136"/>
      <c r="BU18" s="123"/>
      <c r="BV18" s="137"/>
      <c r="BW18" s="137"/>
      <c r="BX18" s="137"/>
      <c r="BY18" s="137"/>
      <c r="BZ18" s="137"/>
      <c r="CA18" s="137"/>
      <c r="CB18" s="137"/>
      <c r="CC18" s="137"/>
      <c r="CD18" s="137"/>
      <c r="CE18" s="133" t="s">
        <v>848</v>
      </c>
      <c r="CF18" s="138"/>
      <c r="CG18" s="141"/>
      <c r="CH18" s="142" t="s">
        <v>124</v>
      </c>
      <c r="CI18" s="136" t="s">
        <v>690</v>
      </c>
      <c r="CJ18" s="136"/>
      <c r="CK18" s="136"/>
      <c r="CL18" s="123"/>
      <c r="CM18" s="137">
        <v>84</v>
      </c>
      <c r="CN18" s="137">
        <f t="shared" si="10"/>
        <v>152536</v>
      </c>
    </row>
    <row r="19" spans="1:92" s="139" customFormat="1" ht="19.5" customHeight="1" thickBot="1">
      <c r="A19" s="133" t="s">
        <v>42</v>
      </c>
      <c r="B19" s="138"/>
      <c r="C19" s="141"/>
      <c r="D19" s="142" t="s">
        <v>125</v>
      </c>
      <c r="E19" s="123" t="s">
        <v>691</v>
      </c>
      <c r="F19" s="123"/>
      <c r="G19" s="123"/>
      <c r="H19" s="123"/>
      <c r="I19" s="137"/>
      <c r="J19" s="137"/>
      <c r="K19" s="137"/>
      <c r="L19" s="137"/>
      <c r="M19" s="137"/>
      <c r="N19" s="137"/>
      <c r="O19" s="137"/>
      <c r="P19" s="137"/>
      <c r="Q19" s="137"/>
      <c r="R19" s="133" t="s">
        <v>265</v>
      </c>
      <c r="S19" s="138"/>
      <c r="T19" s="141"/>
      <c r="U19" s="142" t="s">
        <v>125</v>
      </c>
      <c r="V19" s="123" t="s">
        <v>691</v>
      </c>
      <c r="W19" s="123"/>
      <c r="X19" s="123"/>
      <c r="Y19" s="123"/>
      <c r="Z19" s="137"/>
      <c r="AA19" s="137"/>
      <c r="AB19" s="137"/>
      <c r="AC19" s="137">
        <v>8000</v>
      </c>
      <c r="AD19" s="137"/>
      <c r="AE19" s="137"/>
      <c r="AF19" s="137"/>
      <c r="AG19" s="137"/>
      <c r="AH19" s="133" t="s">
        <v>393</v>
      </c>
      <c r="AI19" s="138"/>
      <c r="AJ19" s="141"/>
      <c r="AK19" s="142" t="s">
        <v>125</v>
      </c>
      <c r="AL19" s="123" t="s">
        <v>691</v>
      </c>
      <c r="AM19" s="123"/>
      <c r="AN19" s="123"/>
      <c r="AO19" s="123"/>
      <c r="AP19" s="137"/>
      <c r="AQ19" s="137"/>
      <c r="AR19" s="137"/>
      <c r="AS19" s="137"/>
      <c r="AT19" s="137"/>
      <c r="AU19" s="137"/>
      <c r="AV19" s="137"/>
      <c r="AW19" s="137"/>
      <c r="AX19" s="133" t="s">
        <v>475</v>
      </c>
      <c r="AY19" s="138"/>
      <c r="AZ19" s="141"/>
      <c r="BA19" s="142" t="s">
        <v>125</v>
      </c>
      <c r="BB19" s="123" t="s">
        <v>691</v>
      </c>
      <c r="BC19" s="123"/>
      <c r="BD19" s="123"/>
      <c r="BE19" s="123"/>
      <c r="BF19" s="137"/>
      <c r="BG19" s="137"/>
      <c r="BH19" s="137"/>
      <c r="BI19" s="137"/>
      <c r="BJ19" s="137"/>
      <c r="BK19" s="137"/>
      <c r="BL19" s="137"/>
      <c r="BM19" s="137"/>
      <c r="BN19" s="133" t="s">
        <v>555</v>
      </c>
      <c r="BO19" s="138"/>
      <c r="BP19" s="141"/>
      <c r="BQ19" s="142" t="s">
        <v>125</v>
      </c>
      <c r="BR19" s="123" t="s">
        <v>691</v>
      </c>
      <c r="BS19" s="123"/>
      <c r="BT19" s="123"/>
      <c r="BU19" s="123"/>
      <c r="BV19" s="137"/>
      <c r="BW19" s="137"/>
      <c r="BX19" s="137"/>
      <c r="BY19" s="137"/>
      <c r="BZ19" s="137"/>
      <c r="CA19" s="137"/>
      <c r="CB19" s="137"/>
      <c r="CC19" s="137"/>
      <c r="CD19" s="137"/>
      <c r="CE19" s="133" t="s">
        <v>849</v>
      </c>
      <c r="CF19" s="138"/>
      <c r="CG19" s="141"/>
      <c r="CH19" s="142" t="s">
        <v>125</v>
      </c>
      <c r="CI19" s="123" t="s">
        <v>691</v>
      </c>
      <c r="CJ19" s="123"/>
      <c r="CK19" s="123"/>
      <c r="CL19" s="123"/>
      <c r="CM19" s="137"/>
      <c r="CN19" s="137">
        <f t="shared" si="10"/>
        <v>8000</v>
      </c>
    </row>
    <row r="20" spans="1:92" s="186" customFormat="1" ht="19.5" customHeight="1" thickBot="1">
      <c r="A20" s="181" t="s">
        <v>43</v>
      </c>
      <c r="B20" s="187"/>
      <c r="C20" s="188" t="s">
        <v>120</v>
      </c>
      <c r="D20" s="192" t="s">
        <v>692</v>
      </c>
      <c r="E20" s="193"/>
      <c r="F20" s="193"/>
      <c r="G20" s="193"/>
      <c r="H20" s="193"/>
      <c r="I20" s="194">
        <f>SUM(I21:I22)</f>
        <v>0</v>
      </c>
      <c r="J20" s="194">
        <f aca="true" t="shared" si="16" ref="J20:P20">SUM(J21:J22)</f>
        <v>0</v>
      </c>
      <c r="K20" s="194">
        <f t="shared" si="16"/>
        <v>0</v>
      </c>
      <c r="L20" s="194">
        <f t="shared" si="16"/>
        <v>0</v>
      </c>
      <c r="M20" s="194">
        <f t="shared" si="16"/>
        <v>0</v>
      </c>
      <c r="N20" s="194">
        <f t="shared" si="16"/>
        <v>0</v>
      </c>
      <c r="O20" s="194">
        <f t="shared" si="16"/>
        <v>0</v>
      </c>
      <c r="P20" s="194">
        <f t="shared" si="16"/>
        <v>0</v>
      </c>
      <c r="Q20" s="194">
        <f>SUM(Q21:Q27)</f>
        <v>0</v>
      </c>
      <c r="R20" s="181" t="s">
        <v>266</v>
      </c>
      <c r="S20" s="187"/>
      <c r="T20" s="188" t="s">
        <v>120</v>
      </c>
      <c r="U20" s="192" t="s">
        <v>692</v>
      </c>
      <c r="V20" s="193"/>
      <c r="W20" s="193"/>
      <c r="X20" s="193"/>
      <c r="Y20" s="193"/>
      <c r="Z20" s="194">
        <f aca="true" t="shared" si="17" ref="Z20:AG20">SUM(Z21:Z22)</f>
        <v>0</v>
      </c>
      <c r="AA20" s="194">
        <f t="shared" si="17"/>
        <v>0</v>
      </c>
      <c r="AB20" s="194">
        <f t="shared" si="17"/>
        <v>0</v>
      </c>
      <c r="AC20" s="194">
        <f t="shared" si="17"/>
        <v>20061</v>
      </c>
      <c r="AD20" s="194">
        <f t="shared" si="17"/>
        <v>10000</v>
      </c>
      <c r="AE20" s="194">
        <f t="shared" si="17"/>
        <v>0</v>
      </c>
      <c r="AF20" s="194">
        <f t="shared" si="17"/>
        <v>9931</v>
      </c>
      <c r="AG20" s="194">
        <f t="shared" si="17"/>
        <v>689990</v>
      </c>
      <c r="AH20" s="181" t="s">
        <v>394</v>
      </c>
      <c r="AI20" s="187"/>
      <c r="AJ20" s="188" t="s">
        <v>120</v>
      </c>
      <c r="AK20" s="192" t="s">
        <v>692</v>
      </c>
      <c r="AL20" s="193"/>
      <c r="AM20" s="193"/>
      <c r="AN20" s="193"/>
      <c r="AO20" s="193"/>
      <c r="AP20" s="194">
        <f aca="true" t="shared" si="18" ref="AP20:AW20">SUM(AP21:AP22)</f>
        <v>0</v>
      </c>
      <c r="AQ20" s="194">
        <f t="shared" si="18"/>
        <v>0</v>
      </c>
      <c r="AR20" s="194">
        <f t="shared" si="18"/>
        <v>0</v>
      </c>
      <c r="AS20" s="194">
        <f t="shared" si="18"/>
        <v>0</v>
      </c>
      <c r="AT20" s="194">
        <f t="shared" si="18"/>
        <v>0</v>
      </c>
      <c r="AU20" s="194">
        <f t="shared" si="18"/>
        <v>0</v>
      </c>
      <c r="AV20" s="194">
        <f t="shared" si="18"/>
        <v>16182</v>
      </c>
      <c r="AW20" s="194">
        <f t="shared" si="18"/>
        <v>5896</v>
      </c>
      <c r="AX20" s="181" t="s">
        <v>476</v>
      </c>
      <c r="AY20" s="187"/>
      <c r="AZ20" s="188" t="s">
        <v>120</v>
      </c>
      <c r="BA20" s="192" t="s">
        <v>692</v>
      </c>
      <c r="BB20" s="193"/>
      <c r="BC20" s="193"/>
      <c r="BD20" s="193"/>
      <c r="BE20" s="193"/>
      <c r="BF20" s="194">
        <f aca="true" t="shared" si="19" ref="BF20:BM20">SUM(BF21:BF22)</f>
        <v>0</v>
      </c>
      <c r="BG20" s="194">
        <f t="shared" si="19"/>
        <v>0</v>
      </c>
      <c r="BH20" s="194">
        <f t="shared" si="19"/>
        <v>0</v>
      </c>
      <c r="BI20" s="194">
        <f t="shared" si="19"/>
        <v>0</v>
      </c>
      <c r="BJ20" s="194">
        <f t="shared" si="19"/>
        <v>0</v>
      </c>
      <c r="BK20" s="194">
        <f t="shared" si="19"/>
        <v>0</v>
      </c>
      <c r="BL20" s="194">
        <f t="shared" si="19"/>
        <v>0</v>
      </c>
      <c r="BM20" s="194">
        <f t="shared" si="19"/>
        <v>0</v>
      </c>
      <c r="BN20" s="181" t="s">
        <v>556</v>
      </c>
      <c r="BO20" s="187"/>
      <c r="BP20" s="188" t="s">
        <v>120</v>
      </c>
      <c r="BQ20" s="192" t="s">
        <v>692</v>
      </c>
      <c r="BR20" s="193"/>
      <c r="BS20" s="193"/>
      <c r="BT20" s="193"/>
      <c r="BU20" s="193"/>
      <c r="BV20" s="194">
        <f aca="true" t="shared" si="20" ref="BV20:CD20">SUM(BV21:BV22)</f>
        <v>0</v>
      </c>
      <c r="BW20" s="194">
        <f t="shared" si="20"/>
        <v>0</v>
      </c>
      <c r="BX20" s="194">
        <f t="shared" si="20"/>
        <v>0</v>
      </c>
      <c r="BY20" s="194">
        <f t="shared" si="20"/>
        <v>22002</v>
      </c>
      <c r="BZ20" s="194">
        <f>SUM(BZ21:BZ22)</f>
        <v>13501</v>
      </c>
      <c r="CA20" s="194">
        <f t="shared" si="20"/>
        <v>0</v>
      </c>
      <c r="CB20" s="194">
        <f t="shared" si="20"/>
        <v>0</v>
      </c>
      <c r="CC20" s="194">
        <f t="shared" si="20"/>
        <v>0</v>
      </c>
      <c r="CD20" s="194">
        <f t="shared" si="20"/>
        <v>0</v>
      </c>
      <c r="CE20" s="181" t="s">
        <v>850</v>
      </c>
      <c r="CF20" s="187"/>
      <c r="CG20" s="188" t="s">
        <v>120</v>
      </c>
      <c r="CH20" s="192" t="s">
        <v>692</v>
      </c>
      <c r="CI20" s="193"/>
      <c r="CJ20" s="193"/>
      <c r="CK20" s="193"/>
      <c r="CL20" s="193"/>
      <c r="CM20" s="194">
        <f>SUM(CM21:CM22)</f>
        <v>0</v>
      </c>
      <c r="CN20" s="194">
        <f t="shared" si="10"/>
        <v>787563</v>
      </c>
    </row>
    <row r="21" spans="1:92" s="139" customFormat="1" ht="19.5" customHeight="1" thickBot="1">
      <c r="A21" s="133" t="s">
        <v>44</v>
      </c>
      <c r="B21" s="138"/>
      <c r="C21" s="141"/>
      <c r="D21" s="121" t="s">
        <v>122</v>
      </c>
      <c r="E21" s="358" t="s">
        <v>697</v>
      </c>
      <c r="F21" s="358"/>
      <c r="G21" s="358"/>
      <c r="H21" s="359"/>
      <c r="I21" s="137"/>
      <c r="J21" s="137"/>
      <c r="K21" s="137"/>
      <c r="L21" s="137"/>
      <c r="M21" s="137"/>
      <c r="N21" s="137"/>
      <c r="O21" s="137"/>
      <c r="P21" s="137"/>
      <c r="Q21" s="137"/>
      <c r="R21" s="133" t="s">
        <v>267</v>
      </c>
      <c r="S21" s="138"/>
      <c r="T21" s="141"/>
      <c r="U21" s="121" t="s">
        <v>122</v>
      </c>
      <c r="V21" s="358" t="s">
        <v>697</v>
      </c>
      <c r="W21" s="358"/>
      <c r="X21" s="358"/>
      <c r="Y21" s="359"/>
      <c r="Z21" s="137"/>
      <c r="AA21" s="137"/>
      <c r="AB21" s="137"/>
      <c r="AC21" s="137"/>
      <c r="AD21" s="137"/>
      <c r="AE21" s="137"/>
      <c r="AF21" s="137"/>
      <c r="AG21" s="137">
        <v>689329</v>
      </c>
      <c r="AH21" s="133" t="s">
        <v>395</v>
      </c>
      <c r="AI21" s="138"/>
      <c r="AJ21" s="141"/>
      <c r="AK21" s="121" t="s">
        <v>122</v>
      </c>
      <c r="AL21" s="358" t="s">
        <v>697</v>
      </c>
      <c r="AM21" s="358"/>
      <c r="AN21" s="358"/>
      <c r="AO21" s="359"/>
      <c r="AP21" s="137"/>
      <c r="AQ21" s="137"/>
      <c r="AR21" s="137"/>
      <c r="AS21" s="137"/>
      <c r="AT21" s="137"/>
      <c r="AU21" s="137"/>
      <c r="AV21" s="137"/>
      <c r="AW21" s="137"/>
      <c r="AX21" s="133" t="s">
        <v>477</v>
      </c>
      <c r="AY21" s="138"/>
      <c r="AZ21" s="141"/>
      <c r="BA21" s="121" t="s">
        <v>122</v>
      </c>
      <c r="BB21" s="358" t="s">
        <v>697</v>
      </c>
      <c r="BC21" s="358"/>
      <c r="BD21" s="358"/>
      <c r="BE21" s="359"/>
      <c r="BF21" s="137"/>
      <c r="BG21" s="137"/>
      <c r="BH21" s="137"/>
      <c r="BI21" s="137"/>
      <c r="BJ21" s="137"/>
      <c r="BK21" s="137"/>
      <c r="BL21" s="137"/>
      <c r="BM21" s="137"/>
      <c r="BN21" s="133" t="s">
        <v>557</v>
      </c>
      <c r="BO21" s="138"/>
      <c r="BP21" s="141"/>
      <c r="BQ21" s="121" t="s">
        <v>122</v>
      </c>
      <c r="BR21" s="358" t="s">
        <v>697</v>
      </c>
      <c r="BS21" s="358"/>
      <c r="BT21" s="358"/>
      <c r="BU21" s="359"/>
      <c r="BV21" s="137"/>
      <c r="BW21" s="137"/>
      <c r="BX21" s="137"/>
      <c r="BY21" s="137"/>
      <c r="BZ21" s="137"/>
      <c r="CA21" s="137"/>
      <c r="CB21" s="137"/>
      <c r="CC21" s="137"/>
      <c r="CD21" s="137"/>
      <c r="CE21" s="133" t="s">
        <v>851</v>
      </c>
      <c r="CF21" s="138"/>
      <c r="CG21" s="141"/>
      <c r="CH21" s="121" t="s">
        <v>122</v>
      </c>
      <c r="CI21" s="358" t="s">
        <v>697</v>
      </c>
      <c r="CJ21" s="358"/>
      <c r="CK21" s="358"/>
      <c r="CL21" s="359"/>
      <c r="CM21" s="137"/>
      <c r="CN21" s="137">
        <f t="shared" si="10"/>
        <v>689329</v>
      </c>
    </row>
    <row r="22" spans="1:92" s="139" customFormat="1" ht="19.5" customHeight="1" thickBot="1">
      <c r="A22" s="133" t="s">
        <v>45</v>
      </c>
      <c r="B22" s="138"/>
      <c r="C22" s="141"/>
      <c r="D22" s="121" t="s">
        <v>694</v>
      </c>
      <c r="E22" s="136" t="s">
        <v>698</v>
      </c>
      <c r="F22" s="143"/>
      <c r="G22" s="143"/>
      <c r="H22" s="136"/>
      <c r="I22" s="137"/>
      <c r="J22" s="137"/>
      <c r="K22" s="137"/>
      <c r="L22" s="137"/>
      <c r="M22" s="137"/>
      <c r="N22" s="137"/>
      <c r="O22" s="137"/>
      <c r="P22" s="137"/>
      <c r="Q22" s="137"/>
      <c r="R22" s="133" t="s">
        <v>268</v>
      </c>
      <c r="S22" s="138"/>
      <c r="T22" s="141"/>
      <c r="U22" s="121" t="s">
        <v>694</v>
      </c>
      <c r="V22" s="136" t="s">
        <v>698</v>
      </c>
      <c r="W22" s="143"/>
      <c r="X22" s="143"/>
      <c r="Y22" s="136"/>
      <c r="Z22" s="137"/>
      <c r="AA22" s="137"/>
      <c r="AB22" s="137"/>
      <c r="AC22" s="137">
        <v>20061</v>
      </c>
      <c r="AD22" s="137">
        <v>10000</v>
      </c>
      <c r="AE22" s="137"/>
      <c r="AF22" s="137">
        <v>9931</v>
      </c>
      <c r="AG22" s="137">
        <v>661</v>
      </c>
      <c r="AH22" s="133" t="s">
        <v>396</v>
      </c>
      <c r="AI22" s="138"/>
      <c r="AJ22" s="141"/>
      <c r="AK22" s="121" t="s">
        <v>694</v>
      </c>
      <c r="AL22" s="136" t="s">
        <v>698</v>
      </c>
      <c r="AM22" s="143"/>
      <c r="AN22" s="143"/>
      <c r="AO22" s="136"/>
      <c r="AP22" s="137"/>
      <c r="AQ22" s="137"/>
      <c r="AR22" s="137"/>
      <c r="AS22" s="137"/>
      <c r="AT22" s="137"/>
      <c r="AU22" s="137"/>
      <c r="AV22" s="137">
        <v>16182</v>
      </c>
      <c r="AW22" s="137">
        <v>5896</v>
      </c>
      <c r="AX22" s="133" t="s">
        <v>478</v>
      </c>
      <c r="AY22" s="138"/>
      <c r="AZ22" s="141"/>
      <c r="BA22" s="121" t="s">
        <v>694</v>
      </c>
      <c r="BB22" s="136" t="s">
        <v>698</v>
      </c>
      <c r="BC22" s="143"/>
      <c r="BD22" s="143"/>
      <c r="BE22" s="136"/>
      <c r="BF22" s="137"/>
      <c r="BG22" s="137"/>
      <c r="BH22" s="137"/>
      <c r="BI22" s="137"/>
      <c r="BJ22" s="137"/>
      <c r="BK22" s="137"/>
      <c r="BL22" s="137"/>
      <c r="BM22" s="137"/>
      <c r="BN22" s="133" t="s">
        <v>558</v>
      </c>
      <c r="BO22" s="138"/>
      <c r="BP22" s="141"/>
      <c r="BQ22" s="121" t="s">
        <v>694</v>
      </c>
      <c r="BR22" s="136" t="s">
        <v>698</v>
      </c>
      <c r="BS22" s="143"/>
      <c r="BT22" s="143"/>
      <c r="BU22" s="136"/>
      <c r="BV22" s="137"/>
      <c r="BW22" s="137"/>
      <c r="BX22" s="137"/>
      <c r="BY22" s="137">
        <v>22002</v>
      </c>
      <c r="BZ22" s="137">
        <v>13501</v>
      </c>
      <c r="CA22" s="137"/>
      <c r="CB22" s="137"/>
      <c r="CC22" s="137"/>
      <c r="CD22" s="137"/>
      <c r="CE22" s="133" t="s">
        <v>852</v>
      </c>
      <c r="CF22" s="138"/>
      <c r="CG22" s="141"/>
      <c r="CH22" s="121" t="s">
        <v>694</v>
      </c>
      <c r="CI22" s="136" t="s">
        <v>698</v>
      </c>
      <c r="CJ22" s="143"/>
      <c r="CK22" s="143"/>
      <c r="CL22" s="136"/>
      <c r="CM22" s="137"/>
      <c r="CN22" s="137">
        <f t="shared" si="10"/>
        <v>98234</v>
      </c>
    </row>
    <row r="23" spans="1:92" s="196" customFormat="1" ht="19.5" customHeight="1" thickBot="1">
      <c r="A23" s="181" t="s">
        <v>46</v>
      </c>
      <c r="B23" s="195"/>
      <c r="C23" s="188" t="s">
        <v>126</v>
      </c>
      <c r="D23" s="192" t="s">
        <v>693</v>
      </c>
      <c r="E23" s="193"/>
      <c r="F23" s="190"/>
      <c r="G23" s="190"/>
      <c r="H23" s="190"/>
      <c r="I23" s="191">
        <f>SUM(I24:I25)</f>
        <v>0</v>
      </c>
      <c r="J23" s="191">
        <f aca="true" t="shared" si="21" ref="J23:Q23">SUM(J24:J25)</f>
        <v>0</v>
      </c>
      <c r="K23" s="191">
        <f t="shared" si="21"/>
        <v>0</v>
      </c>
      <c r="L23" s="191">
        <f t="shared" si="21"/>
        <v>0</v>
      </c>
      <c r="M23" s="191">
        <f t="shared" si="21"/>
        <v>0</v>
      </c>
      <c r="N23" s="191">
        <f t="shared" si="21"/>
        <v>0</v>
      </c>
      <c r="O23" s="191">
        <f t="shared" si="21"/>
        <v>0</v>
      </c>
      <c r="P23" s="191">
        <f t="shared" si="21"/>
        <v>0</v>
      </c>
      <c r="Q23" s="191">
        <f t="shared" si="21"/>
        <v>0</v>
      </c>
      <c r="R23" s="181" t="s">
        <v>269</v>
      </c>
      <c r="S23" s="195"/>
      <c r="T23" s="188" t="s">
        <v>126</v>
      </c>
      <c r="U23" s="192" t="s">
        <v>693</v>
      </c>
      <c r="V23" s="193"/>
      <c r="W23" s="190"/>
      <c r="X23" s="190"/>
      <c r="Y23" s="190"/>
      <c r="Z23" s="191">
        <f aca="true" t="shared" si="22" ref="Z23:AG23">SUM(Z24:Z25)</f>
        <v>0</v>
      </c>
      <c r="AA23" s="191">
        <f t="shared" si="22"/>
        <v>0</v>
      </c>
      <c r="AB23" s="191">
        <f t="shared" si="22"/>
        <v>0</v>
      </c>
      <c r="AC23" s="191">
        <f t="shared" si="22"/>
        <v>9539</v>
      </c>
      <c r="AD23" s="191">
        <f t="shared" si="22"/>
        <v>0</v>
      </c>
      <c r="AE23" s="191">
        <f t="shared" si="22"/>
        <v>0</v>
      </c>
      <c r="AF23" s="191">
        <f t="shared" si="22"/>
        <v>0</v>
      </c>
      <c r="AG23" s="191">
        <f t="shared" si="22"/>
        <v>0</v>
      </c>
      <c r="AH23" s="181" t="s">
        <v>397</v>
      </c>
      <c r="AI23" s="195"/>
      <c r="AJ23" s="188" t="s">
        <v>126</v>
      </c>
      <c r="AK23" s="192" t="s">
        <v>693</v>
      </c>
      <c r="AL23" s="193"/>
      <c r="AM23" s="190"/>
      <c r="AN23" s="190"/>
      <c r="AO23" s="190"/>
      <c r="AP23" s="191">
        <f aca="true" t="shared" si="23" ref="AP23:AW23">SUM(AP24:AP25)</f>
        <v>0</v>
      </c>
      <c r="AQ23" s="191">
        <f t="shared" si="23"/>
        <v>0</v>
      </c>
      <c r="AR23" s="191">
        <f t="shared" si="23"/>
        <v>0</v>
      </c>
      <c r="AS23" s="191">
        <f t="shared" si="23"/>
        <v>0</v>
      </c>
      <c r="AT23" s="191">
        <f t="shared" si="23"/>
        <v>0</v>
      </c>
      <c r="AU23" s="191">
        <f t="shared" si="23"/>
        <v>0</v>
      </c>
      <c r="AV23" s="191">
        <f t="shared" si="23"/>
        <v>0</v>
      </c>
      <c r="AW23" s="191">
        <f t="shared" si="23"/>
        <v>0</v>
      </c>
      <c r="AX23" s="181" t="s">
        <v>479</v>
      </c>
      <c r="AY23" s="195"/>
      <c r="AZ23" s="188" t="s">
        <v>126</v>
      </c>
      <c r="BA23" s="192" t="s">
        <v>693</v>
      </c>
      <c r="BB23" s="193"/>
      <c r="BC23" s="190"/>
      <c r="BD23" s="190"/>
      <c r="BE23" s="190"/>
      <c r="BF23" s="191">
        <f aca="true" t="shared" si="24" ref="BF23:BM23">SUM(BF24:BF25)</f>
        <v>0</v>
      </c>
      <c r="BG23" s="191">
        <f t="shared" si="24"/>
        <v>0</v>
      </c>
      <c r="BH23" s="191">
        <f t="shared" si="24"/>
        <v>0</v>
      </c>
      <c r="BI23" s="191">
        <f t="shared" si="24"/>
        <v>0</v>
      </c>
      <c r="BJ23" s="191">
        <f t="shared" si="24"/>
        <v>0</v>
      </c>
      <c r="BK23" s="191">
        <f t="shared" si="24"/>
        <v>0</v>
      </c>
      <c r="BL23" s="191">
        <f t="shared" si="24"/>
        <v>0</v>
      </c>
      <c r="BM23" s="191">
        <f t="shared" si="24"/>
        <v>0</v>
      </c>
      <c r="BN23" s="181" t="s">
        <v>559</v>
      </c>
      <c r="BO23" s="195"/>
      <c r="BP23" s="188" t="s">
        <v>126</v>
      </c>
      <c r="BQ23" s="192" t="s">
        <v>693</v>
      </c>
      <c r="BR23" s="193"/>
      <c r="BS23" s="190"/>
      <c r="BT23" s="190"/>
      <c r="BU23" s="190"/>
      <c r="BV23" s="191">
        <f aca="true" t="shared" si="25" ref="BV23:CD23">SUM(BV24:BV25)</f>
        <v>0</v>
      </c>
      <c r="BW23" s="191">
        <f t="shared" si="25"/>
        <v>0</v>
      </c>
      <c r="BX23" s="191">
        <f t="shared" si="25"/>
        <v>0</v>
      </c>
      <c r="BY23" s="191">
        <f t="shared" si="25"/>
        <v>0</v>
      </c>
      <c r="BZ23" s="191">
        <f>SUM(BZ24:BZ25)</f>
        <v>0</v>
      </c>
      <c r="CA23" s="191">
        <f t="shared" si="25"/>
        <v>0</v>
      </c>
      <c r="CB23" s="191">
        <f t="shared" si="25"/>
        <v>0</v>
      </c>
      <c r="CC23" s="191">
        <f t="shared" si="25"/>
        <v>0</v>
      </c>
      <c r="CD23" s="191">
        <f t="shared" si="25"/>
        <v>0</v>
      </c>
      <c r="CE23" s="181" t="s">
        <v>853</v>
      </c>
      <c r="CF23" s="195"/>
      <c r="CG23" s="188" t="s">
        <v>126</v>
      </c>
      <c r="CH23" s="192" t="s">
        <v>693</v>
      </c>
      <c r="CI23" s="193"/>
      <c r="CJ23" s="190"/>
      <c r="CK23" s="190"/>
      <c r="CL23" s="190"/>
      <c r="CM23" s="191">
        <f>SUM(CM24:CM25)</f>
        <v>0</v>
      </c>
      <c r="CN23" s="191">
        <f t="shared" si="10"/>
        <v>9539</v>
      </c>
    </row>
    <row r="24" spans="1:92" s="139" customFormat="1" ht="19.5" customHeight="1" thickBot="1">
      <c r="A24" s="133" t="s">
        <v>48</v>
      </c>
      <c r="B24" s="138"/>
      <c r="C24" s="144"/>
      <c r="D24" s="121" t="s">
        <v>147</v>
      </c>
      <c r="E24" s="123" t="s">
        <v>695</v>
      </c>
      <c r="F24" s="145"/>
      <c r="G24" s="124"/>
      <c r="H24" s="124"/>
      <c r="I24" s="137"/>
      <c r="J24" s="137"/>
      <c r="K24" s="137"/>
      <c r="L24" s="137"/>
      <c r="M24" s="137"/>
      <c r="N24" s="137"/>
      <c r="O24" s="137"/>
      <c r="P24" s="137"/>
      <c r="Q24" s="137"/>
      <c r="R24" s="133" t="s">
        <v>270</v>
      </c>
      <c r="S24" s="138"/>
      <c r="T24" s="144"/>
      <c r="U24" s="121" t="s">
        <v>147</v>
      </c>
      <c r="V24" s="123" t="s">
        <v>695</v>
      </c>
      <c r="W24" s="145"/>
      <c r="X24" s="124"/>
      <c r="Y24" s="124"/>
      <c r="Z24" s="137"/>
      <c r="AA24" s="137"/>
      <c r="AB24" s="137"/>
      <c r="AC24" s="137">
        <v>7920</v>
      </c>
      <c r="AD24" s="137"/>
      <c r="AE24" s="137"/>
      <c r="AF24" s="137"/>
      <c r="AG24" s="137"/>
      <c r="AH24" s="133" t="s">
        <v>398</v>
      </c>
      <c r="AI24" s="138"/>
      <c r="AJ24" s="144"/>
      <c r="AK24" s="121" t="s">
        <v>147</v>
      </c>
      <c r="AL24" s="123" t="s">
        <v>695</v>
      </c>
      <c r="AM24" s="145"/>
      <c r="AN24" s="124"/>
      <c r="AO24" s="124"/>
      <c r="AP24" s="137"/>
      <c r="AQ24" s="137"/>
      <c r="AR24" s="137"/>
      <c r="AS24" s="137"/>
      <c r="AT24" s="137"/>
      <c r="AU24" s="137"/>
      <c r="AV24" s="137"/>
      <c r="AW24" s="137"/>
      <c r="AX24" s="133" t="s">
        <v>480</v>
      </c>
      <c r="AY24" s="138"/>
      <c r="AZ24" s="144"/>
      <c r="BA24" s="121" t="s">
        <v>147</v>
      </c>
      <c r="BB24" s="123" t="s">
        <v>695</v>
      </c>
      <c r="BC24" s="145"/>
      <c r="BD24" s="124"/>
      <c r="BE24" s="124"/>
      <c r="BF24" s="137"/>
      <c r="BG24" s="137"/>
      <c r="BH24" s="137"/>
      <c r="BI24" s="137"/>
      <c r="BJ24" s="137"/>
      <c r="BK24" s="137"/>
      <c r="BL24" s="137"/>
      <c r="BM24" s="137"/>
      <c r="BN24" s="133" t="s">
        <v>560</v>
      </c>
      <c r="BO24" s="138"/>
      <c r="BP24" s="144"/>
      <c r="BQ24" s="121" t="s">
        <v>147</v>
      </c>
      <c r="BR24" s="123" t="s">
        <v>695</v>
      </c>
      <c r="BS24" s="145"/>
      <c r="BT24" s="124"/>
      <c r="BU24" s="124"/>
      <c r="BV24" s="137"/>
      <c r="BW24" s="137"/>
      <c r="BX24" s="137"/>
      <c r="BY24" s="137"/>
      <c r="BZ24" s="137"/>
      <c r="CA24" s="137"/>
      <c r="CB24" s="137"/>
      <c r="CC24" s="137"/>
      <c r="CD24" s="137"/>
      <c r="CE24" s="133" t="s">
        <v>854</v>
      </c>
      <c r="CF24" s="138"/>
      <c r="CG24" s="144"/>
      <c r="CH24" s="121" t="s">
        <v>147</v>
      </c>
      <c r="CI24" s="123" t="s">
        <v>695</v>
      </c>
      <c r="CJ24" s="145"/>
      <c r="CK24" s="124"/>
      <c r="CL24" s="124"/>
      <c r="CM24" s="137"/>
      <c r="CN24" s="137">
        <f t="shared" si="10"/>
        <v>7920</v>
      </c>
    </row>
    <row r="25" spans="1:92" s="139" customFormat="1" ht="19.5" customHeight="1" thickBot="1">
      <c r="A25" s="133" t="s">
        <v>50</v>
      </c>
      <c r="B25" s="138"/>
      <c r="C25" s="144"/>
      <c r="D25" s="121" t="s">
        <v>127</v>
      </c>
      <c r="E25" s="123" t="s">
        <v>696</v>
      </c>
      <c r="F25" s="145"/>
      <c r="G25" s="124"/>
      <c r="H25" s="124"/>
      <c r="I25" s="146"/>
      <c r="J25" s="146"/>
      <c r="K25" s="146"/>
      <c r="L25" s="146"/>
      <c r="M25" s="146"/>
      <c r="N25" s="146"/>
      <c r="O25" s="146"/>
      <c r="P25" s="146"/>
      <c r="Q25" s="146"/>
      <c r="R25" s="133" t="s">
        <v>271</v>
      </c>
      <c r="S25" s="138"/>
      <c r="T25" s="144"/>
      <c r="U25" s="121" t="s">
        <v>127</v>
      </c>
      <c r="V25" s="123" t="s">
        <v>696</v>
      </c>
      <c r="W25" s="145"/>
      <c r="X25" s="124"/>
      <c r="Y25" s="124"/>
      <c r="Z25" s="146"/>
      <c r="AA25" s="146"/>
      <c r="AB25" s="146"/>
      <c r="AC25" s="146">
        <v>1619</v>
      </c>
      <c r="AD25" s="146"/>
      <c r="AE25" s="146"/>
      <c r="AF25" s="146"/>
      <c r="AG25" s="146"/>
      <c r="AH25" s="133" t="s">
        <v>399</v>
      </c>
      <c r="AI25" s="138"/>
      <c r="AJ25" s="144"/>
      <c r="AK25" s="121" t="s">
        <v>127</v>
      </c>
      <c r="AL25" s="123" t="s">
        <v>696</v>
      </c>
      <c r="AM25" s="145"/>
      <c r="AN25" s="124"/>
      <c r="AO25" s="124"/>
      <c r="AP25" s="146"/>
      <c r="AQ25" s="146"/>
      <c r="AR25" s="146"/>
      <c r="AS25" s="146"/>
      <c r="AT25" s="146"/>
      <c r="AU25" s="146"/>
      <c r="AV25" s="146"/>
      <c r="AW25" s="146"/>
      <c r="AX25" s="133" t="s">
        <v>481</v>
      </c>
      <c r="AY25" s="138"/>
      <c r="AZ25" s="144"/>
      <c r="BA25" s="121" t="s">
        <v>127</v>
      </c>
      <c r="BB25" s="123" t="s">
        <v>696</v>
      </c>
      <c r="BC25" s="145"/>
      <c r="BD25" s="124"/>
      <c r="BE25" s="124"/>
      <c r="BF25" s="146"/>
      <c r="BG25" s="146"/>
      <c r="BH25" s="146"/>
      <c r="BI25" s="146"/>
      <c r="BJ25" s="146"/>
      <c r="BK25" s="146"/>
      <c r="BL25" s="146"/>
      <c r="BM25" s="146"/>
      <c r="BN25" s="133" t="s">
        <v>561</v>
      </c>
      <c r="BO25" s="138"/>
      <c r="BP25" s="144"/>
      <c r="BQ25" s="121" t="s">
        <v>127</v>
      </c>
      <c r="BR25" s="123" t="s">
        <v>696</v>
      </c>
      <c r="BS25" s="145"/>
      <c r="BT25" s="124"/>
      <c r="BU25" s="124"/>
      <c r="BV25" s="146"/>
      <c r="BW25" s="146"/>
      <c r="BX25" s="146"/>
      <c r="BY25" s="146"/>
      <c r="BZ25" s="146"/>
      <c r="CA25" s="146"/>
      <c r="CB25" s="146"/>
      <c r="CC25" s="146"/>
      <c r="CD25" s="146"/>
      <c r="CE25" s="133" t="s">
        <v>855</v>
      </c>
      <c r="CF25" s="138"/>
      <c r="CG25" s="144"/>
      <c r="CH25" s="121" t="s">
        <v>127</v>
      </c>
      <c r="CI25" s="123" t="s">
        <v>696</v>
      </c>
      <c r="CJ25" s="145"/>
      <c r="CK25" s="124"/>
      <c r="CL25" s="124"/>
      <c r="CM25" s="146"/>
      <c r="CN25" s="146">
        <f t="shared" si="10"/>
        <v>1619</v>
      </c>
    </row>
    <row r="26" spans="1:92" s="196" customFormat="1" ht="19.5" customHeight="1" thickBot="1">
      <c r="A26" s="181" t="s">
        <v>52</v>
      </c>
      <c r="B26" s="182" t="s">
        <v>134</v>
      </c>
      <c r="C26" s="183" t="s">
        <v>135</v>
      </c>
      <c r="D26" s="183"/>
      <c r="E26" s="183"/>
      <c r="F26" s="183"/>
      <c r="G26" s="183"/>
      <c r="H26" s="183"/>
      <c r="I26" s="185">
        <f>SUM(I27,I30,I33)</f>
        <v>0</v>
      </c>
      <c r="J26" s="185">
        <f aca="true" t="shared" si="26" ref="J26:Q26">SUM(J27,J30,J33)</f>
        <v>315</v>
      </c>
      <c r="K26" s="185">
        <f t="shared" si="26"/>
        <v>0</v>
      </c>
      <c r="L26" s="185">
        <f t="shared" si="26"/>
        <v>535</v>
      </c>
      <c r="M26" s="185">
        <f t="shared" si="26"/>
        <v>0</v>
      </c>
      <c r="N26" s="185">
        <f t="shared" si="26"/>
        <v>0</v>
      </c>
      <c r="O26" s="185">
        <f t="shared" si="26"/>
        <v>0</v>
      </c>
      <c r="P26" s="185">
        <f t="shared" si="26"/>
        <v>0</v>
      </c>
      <c r="Q26" s="185">
        <f t="shared" si="26"/>
        <v>0</v>
      </c>
      <c r="R26" s="181" t="s">
        <v>272</v>
      </c>
      <c r="S26" s="182" t="s">
        <v>134</v>
      </c>
      <c r="T26" s="183" t="s">
        <v>135</v>
      </c>
      <c r="U26" s="183"/>
      <c r="V26" s="183"/>
      <c r="W26" s="183"/>
      <c r="X26" s="183"/>
      <c r="Y26" s="183"/>
      <c r="Z26" s="185">
        <f aca="true" t="shared" si="27" ref="Z26:AG26">SUM(Z27,Z30,Z33)</f>
        <v>0</v>
      </c>
      <c r="AA26" s="185">
        <f t="shared" si="27"/>
        <v>0</v>
      </c>
      <c r="AB26" s="185">
        <f t="shared" si="27"/>
        <v>0</v>
      </c>
      <c r="AC26" s="185">
        <f t="shared" si="27"/>
        <v>510</v>
      </c>
      <c r="AD26" s="185">
        <f t="shared" si="27"/>
        <v>0</v>
      </c>
      <c r="AE26" s="185">
        <f t="shared" si="27"/>
        <v>0</v>
      </c>
      <c r="AF26" s="185">
        <f t="shared" si="27"/>
        <v>124338</v>
      </c>
      <c r="AG26" s="185">
        <f t="shared" si="27"/>
        <v>113280</v>
      </c>
      <c r="AH26" s="181" t="s">
        <v>400</v>
      </c>
      <c r="AI26" s="182" t="s">
        <v>134</v>
      </c>
      <c r="AJ26" s="183" t="s">
        <v>135</v>
      </c>
      <c r="AK26" s="183"/>
      <c r="AL26" s="183"/>
      <c r="AM26" s="183"/>
      <c r="AN26" s="183"/>
      <c r="AO26" s="183"/>
      <c r="AP26" s="185">
        <f aca="true" t="shared" si="28" ref="AP26:AW26">SUM(AP27,AP30,AP33)</f>
        <v>0</v>
      </c>
      <c r="AQ26" s="185">
        <f t="shared" si="28"/>
        <v>0</v>
      </c>
      <c r="AR26" s="185">
        <f t="shared" si="28"/>
        <v>0</v>
      </c>
      <c r="AS26" s="185">
        <f t="shared" si="28"/>
        <v>0</v>
      </c>
      <c r="AT26" s="185">
        <f t="shared" si="28"/>
        <v>0</v>
      </c>
      <c r="AU26" s="185">
        <f t="shared" si="28"/>
        <v>0</v>
      </c>
      <c r="AV26" s="185">
        <f t="shared" si="28"/>
        <v>0</v>
      </c>
      <c r="AW26" s="185">
        <f t="shared" si="28"/>
        <v>0</v>
      </c>
      <c r="AX26" s="181" t="s">
        <v>482</v>
      </c>
      <c r="AY26" s="182" t="s">
        <v>134</v>
      </c>
      <c r="AZ26" s="183" t="s">
        <v>135</v>
      </c>
      <c r="BA26" s="183"/>
      <c r="BB26" s="183"/>
      <c r="BC26" s="183"/>
      <c r="BD26" s="183"/>
      <c r="BE26" s="183"/>
      <c r="BF26" s="185">
        <f aca="true" t="shared" si="29" ref="BF26:BM26">SUM(BF27,BF30,BF33)</f>
        <v>0</v>
      </c>
      <c r="BG26" s="185">
        <f t="shared" si="29"/>
        <v>0</v>
      </c>
      <c r="BH26" s="185">
        <f t="shared" si="29"/>
        <v>0</v>
      </c>
      <c r="BI26" s="185">
        <f t="shared" si="29"/>
        <v>0</v>
      </c>
      <c r="BJ26" s="185">
        <f t="shared" si="29"/>
        <v>0</v>
      </c>
      <c r="BK26" s="185">
        <f t="shared" si="29"/>
        <v>0</v>
      </c>
      <c r="BL26" s="185">
        <f t="shared" si="29"/>
        <v>0</v>
      </c>
      <c r="BM26" s="185">
        <f t="shared" si="29"/>
        <v>0</v>
      </c>
      <c r="BN26" s="181" t="s">
        <v>562</v>
      </c>
      <c r="BO26" s="182" t="s">
        <v>134</v>
      </c>
      <c r="BP26" s="183" t="s">
        <v>135</v>
      </c>
      <c r="BQ26" s="183"/>
      <c r="BR26" s="183"/>
      <c r="BS26" s="183"/>
      <c r="BT26" s="183"/>
      <c r="BU26" s="183"/>
      <c r="BV26" s="185">
        <f aca="true" t="shared" si="30" ref="BV26:CD26">SUM(BV27,BV30,BV33)</f>
        <v>2700</v>
      </c>
      <c r="BW26" s="185">
        <f t="shared" si="30"/>
        <v>0</v>
      </c>
      <c r="BX26" s="185">
        <f t="shared" si="30"/>
        <v>0</v>
      </c>
      <c r="BY26" s="185">
        <f t="shared" si="30"/>
        <v>500</v>
      </c>
      <c r="BZ26" s="185">
        <f>SUM(BZ27,BZ30,BZ33)</f>
        <v>765</v>
      </c>
      <c r="CA26" s="185">
        <f t="shared" si="30"/>
        <v>0</v>
      </c>
      <c r="CB26" s="185">
        <f t="shared" si="30"/>
        <v>0</v>
      </c>
      <c r="CC26" s="185">
        <f t="shared" si="30"/>
        <v>0</v>
      </c>
      <c r="CD26" s="185">
        <f t="shared" si="30"/>
        <v>0</v>
      </c>
      <c r="CE26" s="181" t="s">
        <v>856</v>
      </c>
      <c r="CF26" s="182" t="s">
        <v>134</v>
      </c>
      <c r="CG26" s="183" t="s">
        <v>135</v>
      </c>
      <c r="CH26" s="183"/>
      <c r="CI26" s="183"/>
      <c r="CJ26" s="183"/>
      <c r="CK26" s="183"/>
      <c r="CL26" s="183"/>
      <c r="CM26" s="185">
        <f>SUM(CM27,CM30,CM33)</f>
        <v>0</v>
      </c>
      <c r="CN26" s="185">
        <f t="shared" si="10"/>
        <v>242943</v>
      </c>
    </row>
    <row r="27" spans="1:92" s="196" customFormat="1" ht="19.5" customHeight="1" thickBot="1">
      <c r="A27" s="181" t="s">
        <v>54</v>
      </c>
      <c r="B27" s="187"/>
      <c r="C27" s="197" t="s">
        <v>136</v>
      </c>
      <c r="D27" s="198" t="s">
        <v>135</v>
      </c>
      <c r="E27" s="189"/>
      <c r="F27" s="190"/>
      <c r="G27" s="190"/>
      <c r="H27" s="190"/>
      <c r="I27" s="191">
        <f>SUM(I28:I29)</f>
        <v>0</v>
      </c>
      <c r="J27" s="191">
        <f aca="true" t="shared" si="31" ref="J27:Q27">SUM(J28:J29)</f>
        <v>0</v>
      </c>
      <c r="K27" s="191">
        <f t="shared" si="31"/>
        <v>0</v>
      </c>
      <c r="L27" s="191">
        <f t="shared" si="31"/>
        <v>535</v>
      </c>
      <c r="M27" s="191">
        <f t="shared" si="31"/>
        <v>0</v>
      </c>
      <c r="N27" s="191">
        <f t="shared" si="31"/>
        <v>0</v>
      </c>
      <c r="O27" s="191">
        <f t="shared" si="31"/>
        <v>0</v>
      </c>
      <c r="P27" s="191">
        <f t="shared" si="31"/>
        <v>0</v>
      </c>
      <c r="Q27" s="191">
        <f t="shared" si="31"/>
        <v>0</v>
      </c>
      <c r="R27" s="181" t="s">
        <v>273</v>
      </c>
      <c r="S27" s="187"/>
      <c r="T27" s="197" t="s">
        <v>136</v>
      </c>
      <c r="U27" s="198" t="s">
        <v>135</v>
      </c>
      <c r="V27" s="189"/>
      <c r="W27" s="190"/>
      <c r="X27" s="190"/>
      <c r="Y27" s="190"/>
      <c r="Z27" s="191">
        <f aca="true" t="shared" si="32" ref="Z27:AG27">SUM(Z28:Z29)</f>
        <v>0</v>
      </c>
      <c r="AA27" s="191">
        <f t="shared" si="32"/>
        <v>0</v>
      </c>
      <c r="AB27" s="191">
        <f t="shared" si="32"/>
        <v>0</v>
      </c>
      <c r="AC27" s="191">
        <f t="shared" si="32"/>
        <v>0</v>
      </c>
      <c r="AD27" s="191">
        <f t="shared" si="32"/>
        <v>0</v>
      </c>
      <c r="AE27" s="191">
        <f t="shared" si="32"/>
        <v>0</v>
      </c>
      <c r="AF27" s="191">
        <f t="shared" si="32"/>
        <v>0</v>
      </c>
      <c r="AG27" s="191">
        <f t="shared" si="32"/>
        <v>980</v>
      </c>
      <c r="AH27" s="181" t="s">
        <v>401</v>
      </c>
      <c r="AI27" s="187"/>
      <c r="AJ27" s="197" t="s">
        <v>136</v>
      </c>
      <c r="AK27" s="198" t="s">
        <v>135</v>
      </c>
      <c r="AL27" s="189"/>
      <c r="AM27" s="190"/>
      <c r="AN27" s="190"/>
      <c r="AO27" s="190"/>
      <c r="AP27" s="191">
        <f aca="true" t="shared" si="33" ref="AP27:AW27">SUM(AP28:AP29)</f>
        <v>0</v>
      </c>
      <c r="AQ27" s="191">
        <f t="shared" si="33"/>
        <v>0</v>
      </c>
      <c r="AR27" s="191">
        <f t="shared" si="33"/>
        <v>0</v>
      </c>
      <c r="AS27" s="191">
        <f t="shared" si="33"/>
        <v>0</v>
      </c>
      <c r="AT27" s="191">
        <f t="shared" si="33"/>
        <v>0</v>
      </c>
      <c r="AU27" s="191">
        <f t="shared" si="33"/>
        <v>0</v>
      </c>
      <c r="AV27" s="191">
        <f t="shared" si="33"/>
        <v>0</v>
      </c>
      <c r="AW27" s="191">
        <f t="shared" si="33"/>
        <v>0</v>
      </c>
      <c r="AX27" s="181" t="s">
        <v>483</v>
      </c>
      <c r="AY27" s="187"/>
      <c r="AZ27" s="197" t="s">
        <v>136</v>
      </c>
      <c r="BA27" s="198" t="s">
        <v>135</v>
      </c>
      <c r="BB27" s="189"/>
      <c r="BC27" s="190"/>
      <c r="BD27" s="190"/>
      <c r="BE27" s="190"/>
      <c r="BF27" s="191">
        <f aca="true" t="shared" si="34" ref="BF27:BM27">SUM(BF28:BF29)</f>
        <v>0</v>
      </c>
      <c r="BG27" s="191">
        <f t="shared" si="34"/>
        <v>0</v>
      </c>
      <c r="BH27" s="191">
        <f t="shared" si="34"/>
        <v>0</v>
      </c>
      <c r="BI27" s="191">
        <f t="shared" si="34"/>
        <v>0</v>
      </c>
      <c r="BJ27" s="191">
        <f t="shared" si="34"/>
        <v>0</v>
      </c>
      <c r="BK27" s="191">
        <f t="shared" si="34"/>
        <v>0</v>
      </c>
      <c r="BL27" s="191">
        <f t="shared" si="34"/>
        <v>0</v>
      </c>
      <c r="BM27" s="191">
        <f t="shared" si="34"/>
        <v>0</v>
      </c>
      <c r="BN27" s="181" t="s">
        <v>563</v>
      </c>
      <c r="BO27" s="187"/>
      <c r="BP27" s="197" t="s">
        <v>136</v>
      </c>
      <c r="BQ27" s="198" t="s">
        <v>135</v>
      </c>
      <c r="BR27" s="189"/>
      <c r="BS27" s="190"/>
      <c r="BT27" s="190"/>
      <c r="BU27" s="190"/>
      <c r="BV27" s="191">
        <f aca="true" t="shared" si="35" ref="BV27:CD27">SUM(BV28:BV29)</f>
        <v>0</v>
      </c>
      <c r="BW27" s="191">
        <f t="shared" si="35"/>
        <v>0</v>
      </c>
      <c r="BX27" s="191">
        <f t="shared" si="35"/>
        <v>0</v>
      </c>
      <c r="BY27" s="191">
        <f t="shared" si="35"/>
        <v>0</v>
      </c>
      <c r="BZ27" s="191">
        <f>SUM(BZ28:BZ29)</f>
        <v>0</v>
      </c>
      <c r="CA27" s="191">
        <f t="shared" si="35"/>
        <v>0</v>
      </c>
      <c r="CB27" s="191">
        <f t="shared" si="35"/>
        <v>0</v>
      </c>
      <c r="CC27" s="191">
        <f t="shared" si="35"/>
        <v>0</v>
      </c>
      <c r="CD27" s="191">
        <f t="shared" si="35"/>
        <v>0</v>
      </c>
      <c r="CE27" s="181" t="s">
        <v>857</v>
      </c>
      <c r="CF27" s="187"/>
      <c r="CG27" s="197" t="s">
        <v>136</v>
      </c>
      <c r="CH27" s="198" t="s">
        <v>135</v>
      </c>
      <c r="CI27" s="189"/>
      <c r="CJ27" s="190"/>
      <c r="CK27" s="190"/>
      <c r="CL27" s="190"/>
      <c r="CM27" s="191">
        <f>SUM(CM28:CM29)</f>
        <v>0</v>
      </c>
      <c r="CN27" s="191">
        <f t="shared" si="10"/>
        <v>1515</v>
      </c>
    </row>
    <row r="28" spans="1:92" s="57" customFormat="1" ht="19.5" customHeight="1" thickBot="1">
      <c r="A28" s="133" t="s">
        <v>55</v>
      </c>
      <c r="B28" s="138"/>
      <c r="C28" s="141"/>
      <c r="D28" s="121" t="s">
        <v>137</v>
      </c>
      <c r="E28" s="136" t="s">
        <v>138</v>
      </c>
      <c r="F28" s="136"/>
      <c r="G28" s="136"/>
      <c r="H28" s="136"/>
      <c r="I28" s="137"/>
      <c r="J28" s="137"/>
      <c r="K28" s="137"/>
      <c r="L28" s="137">
        <v>535</v>
      </c>
      <c r="M28" s="137"/>
      <c r="N28" s="137"/>
      <c r="O28" s="137"/>
      <c r="P28" s="137"/>
      <c r="Q28" s="137"/>
      <c r="R28" s="133" t="s">
        <v>274</v>
      </c>
      <c r="S28" s="138"/>
      <c r="T28" s="141"/>
      <c r="U28" s="121" t="s">
        <v>137</v>
      </c>
      <c r="V28" s="136" t="s">
        <v>138</v>
      </c>
      <c r="W28" s="136"/>
      <c r="X28" s="136"/>
      <c r="Y28" s="136"/>
      <c r="Z28" s="137"/>
      <c r="AA28" s="137"/>
      <c r="AB28" s="137"/>
      <c r="AC28" s="137"/>
      <c r="AD28" s="137"/>
      <c r="AE28" s="137"/>
      <c r="AF28" s="137"/>
      <c r="AG28" s="137">
        <v>600</v>
      </c>
      <c r="AH28" s="133" t="s">
        <v>402</v>
      </c>
      <c r="AI28" s="138"/>
      <c r="AJ28" s="141"/>
      <c r="AK28" s="121" t="s">
        <v>137</v>
      </c>
      <c r="AL28" s="136" t="s">
        <v>138</v>
      </c>
      <c r="AM28" s="136"/>
      <c r="AN28" s="136"/>
      <c r="AO28" s="136"/>
      <c r="AP28" s="137"/>
      <c r="AQ28" s="137"/>
      <c r="AR28" s="137"/>
      <c r="AS28" s="137"/>
      <c r="AT28" s="137"/>
      <c r="AU28" s="137"/>
      <c r="AV28" s="137"/>
      <c r="AW28" s="137"/>
      <c r="AX28" s="133" t="s">
        <v>484</v>
      </c>
      <c r="AY28" s="138"/>
      <c r="AZ28" s="141"/>
      <c r="BA28" s="121" t="s">
        <v>137</v>
      </c>
      <c r="BB28" s="136" t="s">
        <v>138</v>
      </c>
      <c r="BC28" s="136"/>
      <c r="BD28" s="136"/>
      <c r="BE28" s="136"/>
      <c r="BF28" s="137"/>
      <c r="BG28" s="137"/>
      <c r="BH28" s="137"/>
      <c r="BI28" s="137"/>
      <c r="BJ28" s="137"/>
      <c r="BK28" s="137"/>
      <c r="BL28" s="137"/>
      <c r="BM28" s="137"/>
      <c r="BN28" s="133" t="s">
        <v>564</v>
      </c>
      <c r="BO28" s="138"/>
      <c r="BP28" s="141"/>
      <c r="BQ28" s="121" t="s">
        <v>137</v>
      </c>
      <c r="BR28" s="136" t="s">
        <v>138</v>
      </c>
      <c r="BS28" s="136"/>
      <c r="BT28" s="136"/>
      <c r="BU28" s="136"/>
      <c r="BV28" s="137"/>
      <c r="BW28" s="137"/>
      <c r="BX28" s="137"/>
      <c r="BY28" s="137"/>
      <c r="BZ28" s="137"/>
      <c r="CA28" s="137"/>
      <c r="CB28" s="137"/>
      <c r="CC28" s="137"/>
      <c r="CD28" s="137"/>
      <c r="CE28" s="133" t="s">
        <v>858</v>
      </c>
      <c r="CF28" s="138"/>
      <c r="CG28" s="141"/>
      <c r="CH28" s="121" t="s">
        <v>137</v>
      </c>
      <c r="CI28" s="136" t="s">
        <v>138</v>
      </c>
      <c r="CJ28" s="136"/>
      <c r="CK28" s="136"/>
      <c r="CL28" s="136"/>
      <c r="CM28" s="137"/>
      <c r="CN28" s="137">
        <f t="shared" si="10"/>
        <v>1135</v>
      </c>
    </row>
    <row r="29" spans="1:92" s="122" customFormat="1" ht="19.5" customHeight="1" thickBot="1">
      <c r="A29" s="133" t="s">
        <v>56</v>
      </c>
      <c r="B29" s="138"/>
      <c r="C29" s="141"/>
      <c r="D29" s="121" t="s">
        <v>699</v>
      </c>
      <c r="E29" s="136" t="s">
        <v>139</v>
      </c>
      <c r="F29" s="123"/>
      <c r="G29" s="123"/>
      <c r="H29" s="123"/>
      <c r="I29" s="137"/>
      <c r="J29" s="137"/>
      <c r="K29" s="137"/>
      <c r="L29" s="137"/>
      <c r="M29" s="137"/>
      <c r="N29" s="137"/>
      <c r="O29" s="137"/>
      <c r="P29" s="137"/>
      <c r="Q29" s="137"/>
      <c r="R29" s="133" t="s">
        <v>275</v>
      </c>
      <c r="S29" s="138"/>
      <c r="T29" s="141"/>
      <c r="U29" s="121" t="s">
        <v>699</v>
      </c>
      <c r="V29" s="136" t="s">
        <v>139</v>
      </c>
      <c r="W29" s="123"/>
      <c r="X29" s="123"/>
      <c r="Y29" s="123"/>
      <c r="Z29" s="137"/>
      <c r="AA29" s="137"/>
      <c r="AB29" s="137"/>
      <c r="AC29" s="137"/>
      <c r="AD29" s="137"/>
      <c r="AE29" s="137"/>
      <c r="AF29" s="137"/>
      <c r="AG29" s="137">
        <v>380</v>
      </c>
      <c r="AH29" s="133" t="s">
        <v>403</v>
      </c>
      <c r="AI29" s="138"/>
      <c r="AJ29" s="141"/>
      <c r="AK29" s="121" t="s">
        <v>699</v>
      </c>
      <c r="AL29" s="136" t="s">
        <v>139</v>
      </c>
      <c r="AM29" s="123"/>
      <c r="AN29" s="123"/>
      <c r="AO29" s="123"/>
      <c r="AP29" s="137"/>
      <c r="AQ29" s="137"/>
      <c r="AR29" s="137"/>
      <c r="AS29" s="137"/>
      <c r="AT29" s="137"/>
      <c r="AU29" s="137"/>
      <c r="AV29" s="137"/>
      <c r="AW29" s="137"/>
      <c r="AX29" s="133" t="s">
        <v>485</v>
      </c>
      <c r="AY29" s="138"/>
      <c r="AZ29" s="141"/>
      <c r="BA29" s="121" t="s">
        <v>699</v>
      </c>
      <c r="BB29" s="136" t="s">
        <v>139</v>
      </c>
      <c r="BC29" s="123"/>
      <c r="BD29" s="123"/>
      <c r="BE29" s="123"/>
      <c r="BF29" s="137"/>
      <c r="BG29" s="137"/>
      <c r="BH29" s="137"/>
      <c r="BI29" s="137"/>
      <c r="BJ29" s="137"/>
      <c r="BK29" s="137"/>
      <c r="BL29" s="137"/>
      <c r="BM29" s="137"/>
      <c r="BN29" s="133" t="s">
        <v>565</v>
      </c>
      <c r="BO29" s="138"/>
      <c r="BP29" s="141"/>
      <c r="BQ29" s="121" t="s">
        <v>699</v>
      </c>
      <c r="BR29" s="136" t="s">
        <v>139</v>
      </c>
      <c r="BS29" s="123"/>
      <c r="BT29" s="123"/>
      <c r="BU29" s="123"/>
      <c r="BV29" s="137"/>
      <c r="BW29" s="137"/>
      <c r="BX29" s="137"/>
      <c r="BY29" s="137"/>
      <c r="BZ29" s="137"/>
      <c r="CA29" s="137"/>
      <c r="CB29" s="137"/>
      <c r="CC29" s="137"/>
      <c r="CD29" s="137"/>
      <c r="CE29" s="133" t="s">
        <v>859</v>
      </c>
      <c r="CF29" s="138"/>
      <c r="CG29" s="141"/>
      <c r="CH29" s="121" t="s">
        <v>699</v>
      </c>
      <c r="CI29" s="136" t="s">
        <v>139</v>
      </c>
      <c r="CJ29" s="123"/>
      <c r="CK29" s="123"/>
      <c r="CL29" s="123"/>
      <c r="CM29" s="137"/>
      <c r="CN29" s="137">
        <f t="shared" si="10"/>
        <v>380</v>
      </c>
    </row>
    <row r="30" spans="1:92" s="186" customFormat="1" ht="19.5" customHeight="1" thickBot="1">
      <c r="A30" s="181" t="s">
        <v>58</v>
      </c>
      <c r="B30" s="195"/>
      <c r="C30" s="197" t="s">
        <v>140</v>
      </c>
      <c r="D30" s="199" t="s">
        <v>700</v>
      </c>
      <c r="E30" s="192"/>
      <c r="F30" s="193"/>
      <c r="G30" s="193"/>
      <c r="H30" s="193"/>
      <c r="I30" s="194">
        <f>SUM(I31:I32)</f>
        <v>0</v>
      </c>
      <c r="J30" s="194">
        <f aca="true" t="shared" si="36" ref="J30:Q30">SUM(J31:J32)</f>
        <v>0</v>
      </c>
      <c r="K30" s="194">
        <f t="shared" si="36"/>
        <v>0</v>
      </c>
      <c r="L30" s="194">
        <f t="shared" si="36"/>
        <v>0</v>
      </c>
      <c r="M30" s="194">
        <f t="shared" si="36"/>
        <v>0</v>
      </c>
      <c r="N30" s="194">
        <f t="shared" si="36"/>
        <v>0</v>
      </c>
      <c r="O30" s="194">
        <f t="shared" si="36"/>
        <v>0</v>
      </c>
      <c r="P30" s="194">
        <f t="shared" si="36"/>
        <v>0</v>
      </c>
      <c r="Q30" s="194">
        <f t="shared" si="36"/>
        <v>0</v>
      </c>
      <c r="R30" s="181" t="s">
        <v>276</v>
      </c>
      <c r="S30" s="195"/>
      <c r="T30" s="197" t="s">
        <v>140</v>
      </c>
      <c r="U30" s="199" t="s">
        <v>700</v>
      </c>
      <c r="V30" s="192"/>
      <c r="W30" s="193"/>
      <c r="X30" s="193"/>
      <c r="Y30" s="193"/>
      <c r="Z30" s="194">
        <f aca="true" t="shared" si="37" ref="Z30:AG30">SUM(Z31:Z32)</f>
        <v>0</v>
      </c>
      <c r="AA30" s="194">
        <f t="shared" si="37"/>
        <v>0</v>
      </c>
      <c r="AB30" s="194">
        <f t="shared" si="37"/>
        <v>0</v>
      </c>
      <c r="AC30" s="194">
        <f t="shared" si="37"/>
        <v>0</v>
      </c>
      <c r="AD30" s="194">
        <f t="shared" si="37"/>
        <v>0</v>
      </c>
      <c r="AE30" s="194">
        <f t="shared" si="37"/>
        <v>0</v>
      </c>
      <c r="AF30" s="194">
        <f t="shared" si="37"/>
        <v>124338</v>
      </c>
      <c r="AG30" s="194">
        <f t="shared" si="37"/>
        <v>112300</v>
      </c>
      <c r="AH30" s="181" t="s">
        <v>404</v>
      </c>
      <c r="AI30" s="195"/>
      <c r="AJ30" s="197" t="s">
        <v>140</v>
      </c>
      <c r="AK30" s="199" t="s">
        <v>700</v>
      </c>
      <c r="AL30" s="192"/>
      <c r="AM30" s="193"/>
      <c r="AN30" s="193"/>
      <c r="AO30" s="193"/>
      <c r="AP30" s="194">
        <f aca="true" t="shared" si="38" ref="AP30:AW30">SUM(AP31:AP32)</f>
        <v>0</v>
      </c>
      <c r="AQ30" s="194">
        <f t="shared" si="38"/>
        <v>0</v>
      </c>
      <c r="AR30" s="194">
        <f t="shared" si="38"/>
        <v>0</v>
      </c>
      <c r="AS30" s="194">
        <f t="shared" si="38"/>
        <v>0</v>
      </c>
      <c r="AT30" s="194">
        <f t="shared" si="38"/>
        <v>0</v>
      </c>
      <c r="AU30" s="194">
        <f t="shared" si="38"/>
        <v>0</v>
      </c>
      <c r="AV30" s="194">
        <f t="shared" si="38"/>
        <v>0</v>
      </c>
      <c r="AW30" s="194">
        <f t="shared" si="38"/>
        <v>0</v>
      </c>
      <c r="AX30" s="181" t="s">
        <v>486</v>
      </c>
      <c r="AY30" s="195"/>
      <c r="AZ30" s="197" t="s">
        <v>140</v>
      </c>
      <c r="BA30" s="199" t="s">
        <v>700</v>
      </c>
      <c r="BB30" s="192"/>
      <c r="BC30" s="193"/>
      <c r="BD30" s="193"/>
      <c r="BE30" s="193"/>
      <c r="BF30" s="194">
        <f aca="true" t="shared" si="39" ref="BF30:BM30">SUM(BF31:BF32)</f>
        <v>0</v>
      </c>
      <c r="BG30" s="194">
        <f t="shared" si="39"/>
        <v>0</v>
      </c>
      <c r="BH30" s="194">
        <f t="shared" si="39"/>
        <v>0</v>
      </c>
      <c r="BI30" s="194">
        <f t="shared" si="39"/>
        <v>0</v>
      </c>
      <c r="BJ30" s="194">
        <f t="shared" si="39"/>
        <v>0</v>
      </c>
      <c r="BK30" s="194">
        <f t="shared" si="39"/>
        <v>0</v>
      </c>
      <c r="BL30" s="194">
        <f t="shared" si="39"/>
        <v>0</v>
      </c>
      <c r="BM30" s="194">
        <f t="shared" si="39"/>
        <v>0</v>
      </c>
      <c r="BN30" s="181" t="s">
        <v>566</v>
      </c>
      <c r="BO30" s="195"/>
      <c r="BP30" s="197" t="s">
        <v>140</v>
      </c>
      <c r="BQ30" s="199" t="s">
        <v>700</v>
      </c>
      <c r="BR30" s="192"/>
      <c r="BS30" s="193"/>
      <c r="BT30" s="193"/>
      <c r="BU30" s="193"/>
      <c r="BV30" s="194">
        <f aca="true" t="shared" si="40" ref="BV30:CD30">SUM(BV31:BV32)</f>
        <v>0</v>
      </c>
      <c r="BW30" s="194">
        <f t="shared" si="40"/>
        <v>0</v>
      </c>
      <c r="BX30" s="194">
        <f t="shared" si="40"/>
        <v>0</v>
      </c>
      <c r="BY30" s="194">
        <f t="shared" si="40"/>
        <v>500</v>
      </c>
      <c r="BZ30" s="194">
        <f>SUM(BZ31:BZ32)</f>
        <v>765</v>
      </c>
      <c r="CA30" s="194">
        <f t="shared" si="40"/>
        <v>0</v>
      </c>
      <c r="CB30" s="194">
        <f t="shared" si="40"/>
        <v>0</v>
      </c>
      <c r="CC30" s="194">
        <f t="shared" si="40"/>
        <v>0</v>
      </c>
      <c r="CD30" s="194">
        <f t="shared" si="40"/>
        <v>0</v>
      </c>
      <c r="CE30" s="181" t="s">
        <v>860</v>
      </c>
      <c r="CF30" s="195"/>
      <c r="CG30" s="197" t="s">
        <v>140</v>
      </c>
      <c r="CH30" s="199" t="s">
        <v>700</v>
      </c>
      <c r="CI30" s="192"/>
      <c r="CJ30" s="193"/>
      <c r="CK30" s="193"/>
      <c r="CL30" s="193"/>
      <c r="CM30" s="194">
        <f>SUM(CM31:CM32)</f>
        <v>0</v>
      </c>
      <c r="CN30" s="194">
        <f t="shared" si="10"/>
        <v>237903</v>
      </c>
    </row>
    <row r="31" spans="1:92" s="139" customFormat="1" ht="19.5" customHeight="1" thickBot="1">
      <c r="A31" s="133" t="s">
        <v>59</v>
      </c>
      <c r="B31" s="54"/>
      <c r="C31" s="141"/>
      <c r="D31" s="121" t="s">
        <v>141</v>
      </c>
      <c r="E31" s="136" t="s">
        <v>701</v>
      </c>
      <c r="F31" s="136"/>
      <c r="G31" s="136"/>
      <c r="H31" s="136"/>
      <c r="I31" s="137"/>
      <c r="J31" s="137"/>
      <c r="K31" s="137"/>
      <c r="L31" s="137"/>
      <c r="M31" s="137"/>
      <c r="N31" s="137"/>
      <c r="O31" s="137"/>
      <c r="P31" s="137"/>
      <c r="Q31" s="137"/>
      <c r="R31" s="133" t="s">
        <v>277</v>
      </c>
      <c r="S31" s="54"/>
      <c r="T31" s="141"/>
      <c r="U31" s="121" t="s">
        <v>141</v>
      </c>
      <c r="V31" s="136" t="s">
        <v>701</v>
      </c>
      <c r="W31" s="136"/>
      <c r="X31" s="136"/>
      <c r="Y31" s="136"/>
      <c r="Z31" s="137"/>
      <c r="AA31" s="137"/>
      <c r="AB31" s="137"/>
      <c r="AC31" s="137"/>
      <c r="AD31" s="137"/>
      <c r="AE31" s="137"/>
      <c r="AF31" s="137"/>
      <c r="AG31" s="137">
        <v>112300</v>
      </c>
      <c r="AH31" s="133" t="s">
        <v>405</v>
      </c>
      <c r="AI31" s="54"/>
      <c r="AJ31" s="141"/>
      <c r="AK31" s="121" t="s">
        <v>141</v>
      </c>
      <c r="AL31" s="136" t="s">
        <v>701</v>
      </c>
      <c r="AM31" s="136"/>
      <c r="AN31" s="136"/>
      <c r="AO31" s="136"/>
      <c r="AP31" s="137"/>
      <c r="AQ31" s="137"/>
      <c r="AR31" s="137"/>
      <c r="AS31" s="137"/>
      <c r="AT31" s="137"/>
      <c r="AU31" s="137"/>
      <c r="AV31" s="137"/>
      <c r="AW31" s="137"/>
      <c r="AX31" s="133" t="s">
        <v>487</v>
      </c>
      <c r="AY31" s="54"/>
      <c r="AZ31" s="141"/>
      <c r="BA31" s="121" t="s">
        <v>141</v>
      </c>
      <c r="BB31" s="136" t="s">
        <v>701</v>
      </c>
      <c r="BC31" s="136"/>
      <c r="BD31" s="136"/>
      <c r="BE31" s="136"/>
      <c r="BF31" s="137"/>
      <c r="BG31" s="137"/>
      <c r="BH31" s="137"/>
      <c r="BI31" s="137"/>
      <c r="BJ31" s="137"/>
      <c r="BK31" s="137"/>
      <c r="BL31" s="137"/>
      <c r="BM31" s="137"/>
      <c r="BN31" s="133" t="s">
        <v>567</v>
      </c>
      <c r="BO31" s="54"/>
      <c r="BP31" s="141"/>
      <c r="BQ31" s="121" t="s">
        <v>141</v>
      </c>
      <c r="BR31" s="136" t="s">
        <v>701</v>
      </c>
      <c r="BS31" s="136"/>
      <c r="BT31" s="136"/>
      <c r="BU31" s="136"/>
      <c r="BV31" s="137"/>
      <c r="BW31" s="137"/>
      <c r="BX31" s="137"/>
      <c r="BY31" s="137"/>
      <c r="BZ31" s="137"/>
      <c r="CA31" s="137"/>
      <c r="CB31" s="137"/>
      <c r="CC31" s="137"/>
      <c r="CD31" s="137"/>
      <c r="CE31" s="133" t="s">
        <v>861</v>
      </c>
      <c r="CF31" s="54"/>
      <c r="CG31" s="141"/>
      <c r="CH31" s="121" t="s">
        <v>141</v>
      </c>
      <c r="CI31" s="136" t="s">
        <v>701</v>
      </c>
      <c r="CJ31" s="136"/>
      <c r="CK31" s="136"/>
      <c r="CL31" s="136"/>
      <c r="CM31" s="137"/>
      <c r="CN31" s="137">
        <f t="shared" si="10"/>
        <v>112300</v>
      </c>
    </row>
    <row r="32" spans="1:92" s="139" customFormat="1" ht="19.5" customHeight="1" thickBot="1">
      <c r="A32" s="133" t="s">
        <v>61</v>
      </c>
      <c r="B32" s="138"/>
      <c r="C32" s="121"/>
      <c r="D32" s="121" t="s">
        <v>702</v>
      </c>
      <c r="E32" s="136" t="s">
        <v>703</v>
      </c>
      <c r="F32" s="143"/>
      <c r="G32" s="143"/>
      <c r="H32" s="136"/>
      <c r="I32" s="137"/>
      <c r="J32" s="137"/>
      <c r="K32" s="137"/>
      <c r="L32" s="137"/>
      <c r="M32" s="137"/>
      <c r="N32" s="137"/>
      <c r="O32" s="137"/>
      <c r="P32" s="137"/>
      <c r="Q32" s="137"/>
      <c r="R32" s="133" t="s">
        <v>325</v>
      </c>
      <c r="S32" s="138"/>
      <c r="T32" s="121"/>
      <c r="U32" s="121" t="s">
        <v>702</v>
      </c>
      <c r="V32" s="136" t="s">
        <v>703</v>
      </c>
      <c r="W32" s="143"/>
      <c r="X32" s="143"/>
      <c r="Y32" s="136"/>
      <c r="Z32" s="137"/>
      <c r="AA32" s="137"/>
      <c r="AB32" s="137"/>
      <c r="AC32" s="137"/>
      <c r="AD32" s="137"/>
      <c r="AE32" s="137"/>
      <c r="AF32" s="137">
        <v>124338</v>
      </c>
      <c r="AG32" s="137"/>
      <c r="AH32" s="133" t="s">
        <v>406</v>
      </c>
      <c r="AI32" s="138"/>
      <c r="AJ32" s="121"/>
      <c r="AK32" s="121" t="s">
        <v>702</v>
      </c>
      <c r="AL32" s="136" t="s">
        <v>703</v>
      </c>
      <c r="AM32" s="143"/>
      <c r="AN32" s="143"/>
      <c r="AO32" s="136"/>
      <c r="AP32" s="137"/>
      <c r="AQ32" s="137"/>
      <c r="AR32" s="137"/>
      <c r="AS32" s="137"/>
      <c r="AT32" s="137"/>
      <c r="AU32" s="137"/>
      <c r="AV32" s="137"/>
      <c r="AW32" s="137"/>
      <c r="AX32" s="133" t="s">
        <v>488</v>
      </c>
      <c r="AY32" s="138"/>
      <c r="AZ32" s="121"/>
      <c r="BA32" s="121" t="s">
        <v>702</v>
      </c>
      <c r="BB32" s="136" t="s">
        <v>703</v>
      </c>
      <c r="BC32" s="143"/>
      <c r="BD32" s="143"/>
      <c r="BE32" s="136"/>
      <c r="BF32" s="137"/>
      <c r="BG32" s="137"/>
      <c r="BH32" s="137"/>
      <c r="BI32" s="137"/>
      <c r="BJ32" s="137"/>
      <c r="BK32" s="137"/>
      <c r="BL32" s="137"/>
      <c r="BM32" s="137"/>
      <c r="BN32" s="133" t="s">
        <v>568</v>
      </c>
      <c r="BO32" s="138"/>
      <c r="BP32" s="121"/>
      <c r="BQ32" s="121" t="s">
        <v>702</v>
      </c>
      <c r="BR32" s="136" t="s">
        <v>703</v>
      </c>
      <c r="BS32" s="143"/>
      <c r="BT32" s="143"/>
      <c r="BU32" s="136"/>
      <c r="BV32" s="137"/>
      <c r="BW32" s="137"/>
      <c r="BX32" s="137"/>
      <c r="BY32" s="137">
        <v>500</v>
      </c>
      <c r="BZ32" s="137">
        <v>765</v>
      </c>
      <c r="CA32" s="137"/>
      <c r="CB32" s="137"/>
      <c r="CC32" s="137"/>
      <c r="CD32" s="137"/>
      <c r="CE32" s="133" t="s">
        <v>862</v>
      </c>
      <c r="CF32" s="138"/>
      <c r="CG32" s="121"/>
      <c r="CH32" s="121" t="s">
        <v>702</v>
      </c>
      <c r="CI32" s="136" t="s">
        <v>703</v>
      </c>
      <c r="CJ32" s="143"/>
      <c r="CK32" s="143"/>
      <c r="CL32" s="136"/>
      <c r="CM32" s="137"/>
      <c r="CN32" s="137">
        <f t="shared" si="10"/>
        <v>125603</v>
      </c>
    </row>
    <row r="33" spans="1:92" s="196" customFormat="1" ht="19.5" customHeight="1" thickBot="1">
      <c r="A33" s="181" t="s">
        <v>62</v>
      </c>
      <c r="B33" s="187"/>
      <c r="C33" s="197" t="s">
        <v>142</v>
      </c>
      <c r="D33" s="192" t="s">
        <v>704</v>
      </c>
      <c r="E33" s="200"/>
      <c r="F33" s="193"/>
      <c r="G33" s="193"/>
      <c r="H33" s="193"/>
      <c r="I33" s="191">
        <f>SUM(I34:I35)</f>
        <v>0</v>
      </c>
      <c r="J33" s="191">
        <f aca="true" t="shared" si="41" ref="J33:Q33">SUM(J34:J35)</f>
        <v>315</v>
      </c>
      <c r="K33" s="191">
        <f t="shared" si="41"/>
        <v>0</v>
      </c>
      <c r="L33" s="191">
        <f t="shared" si="41"/>
        <v>0</v>
      </c>
      <c r="M33" s="191">
        <f t="shared" si="41"/>
        <v>0</v>
      </c>
      <c r="N33" s="191">
        <f t="shared" si="41"/>
        <v>0</v>
      </c>
      <c r="O33" s="191">
        <f t="shared" si="41"/>
        <v>0</v>
      </c>
      <c r="P33" s="191">
        <f t="shared" si="41"/>
        <v>0</v>
      </c>
      <c r="Q33" s="191">
        <f t="shared" si="41"/>
        <v>0</v>
      </c>
      <c r="R33" s="181" t="s">
        <v>326</v>
      </c>
      <c r="S33" s="187"/>
      <c r="T33" s="197" t="s">
        <v>142</v>
      </c>
      <c r="U33" s="192" t="s">
        <v>704</v>
      </c>
      <c r="V33" s="200"/>
      <c r="W33" s="193"/>
      <c r="X33" s="193"/>
      <c r="Y33" s="193"/>
      <c r="Z33" s="191">
        <f aca="true" t="shared" si="42" ref="Z33:AG33">SUM(Z34:Z35)</f>
        <v>0</v>
      </c>
      <c r="AA33" s="191">
        <f t="shared" si="42"/>
        <v>0</v>
      </c>
      <c r="AB33" s="191">
        <f t="shared" si="42"/>
        <v>0</v>
      </c>
      <c r="AC33" s="191">
        <f t="shared" si="42"/>
        <v>510</v>
      </c>
      <c r="AD33" s="191">
        <f t="shared" si="42"/>
        <v>0</v>
      </c>
      <c r="AE33" s="191">
        <f t="shared" si="42"/>
        <v>0</v>
      </c>
      <c r="AF33" s="191">
        <f t="shared" si="42"/>
        <v>0</v>
      </c>
      <c r="AG33" s="191">
        <f t="shared" si="42"/>
        <v>0</v>
      </c>
      <c r="AH33" s="181" t="s">
        <v>407</v>
      </c>
      <c r="AI33" s="187"/>
      <c r="AJ33" s="197" t="s">
        <v>142</v>
      </c>
      <c r="AK33" s="192" t="s">
        <v>704</v>
      </c>
      <c r="AL33" s="200"/>
      <c r="AM33" s="193"/>
      <c r="AN33" s="193"/>
      <c r="AO33" s="193"/>
      <c r="AP33" s="191">
        <f aca="true" t="shared" si="43" ref="AP33:AW33">SUM(AP34:AP35)</f>
        <v>0</v>
      </c>
      <c r="AQ33" s="191">
        <f t="shared" si="43"/>
        <v>0</v>
      </c>
      <c r="AR33" s="191">
        <f t="shared" si="43"/>
        <v>0</v>
      </c>
      <c r="AS33" s="191">
        <f t="shared" si="43"/>
        <v>0</v>
      </c>
      <c r="AT33" s="191">
        <f t="shared" si="43"/>
        <v>0</v>
      </c>
      <c r="AU33" s="191">
        <f t="shared" si="43"/>
        <v>0</v>
      </c>
      <c r="AV33" s="191">
        <f t="shared" si="43"/>
        <v>0</v>
      </c>
      <c r="AW33" s="191">
        <f t="shared" si="43"/>
        <v>0</v>
      </c>
      <c r="AX33" s="181" t="s">
        <v>489</v>
      </c>
      <c r="AY33" s="187"/>
      <c r="AZ33" s="197" t="s">
        <v>142</v>
      </c>
      <c r="BA33" s="192" t="s">
        <v>704</v>
      </c>
      <c r="BB33" s="200"/>
      <c r="BC33" s="193"/>
      <c r="BD33" s="193"/>
      <c r="BE33" s="193"/>
      <c r="BF33" s="191">
        <f aca="true" t="shared" si="44" ref="BF33:BM33">SUM(BF34:BF35)</f>
        <v>0</v>
      </c>
      <c r="BG33" s="191">
        <f t="shared" si="44"/>
        <v>0</v>
      </c>
      <c r="BH33" s="191">
        <f t="shared" si="44"/>
        <v>0</v>
      </c>
      <c r="BI33" s="191">
        <f t="shared" si="44"/>
        <v>0</v>
      </c>
      <c r="BJ33" s="191">
        <f t="shared" si="44"/>
        <v>0</v>
      </c>
      <c r="BK33" s="191">
        <f t="shared" si="44"/>
        <v>0</v>
      </c>
      <c r="BL33" s="191">
        <f t="shared" si="44"/>
        <v>0</v>
      </c>
      <c r="BM33" s="191">
        <f t="shared" si="44"/>
        <v>0</v>
      </c>
      <c r="BN33" s="181" t="s">
        <v>569</v>
      </c>
      <c r="BO33" s="187"/>
      <c r="BP33" s="197" t="s">
        <v>142</v>
      </c>
      <c r="BQ33" s="192" t="s">
        <v>704</v>
      </c>
      <c r="BR33" s="200"/>
      <c r="BS33" s="193"/>
      <c r="BT33" s="193"/>
      <c r="BU33" s="193"/>
      <c r="BV33" s="191">
        <f aca="true" t="shared" si="45" ref="BV33:CD33">SUM(BV34:BV35)</f>
        <v>2700</v>
      </c>
      <c r="BW33" s="191">
        <f t="shared" si="45"/>
        <v>0</v>
      </c>
      <c r="BX33" s="191">
        <f t="shared" si="45"/>
        <v>0</v>
      </c>
      <c r="BY33" s="191">
        <f t="shared" si="45"/>
        <v>0</v>
      </c>
      <c r="BZ33" s="191">
        <f>SUM(BZ34:BZ35)</f>
        <v>0</v>
      </c>
      <c r="CA33" s="191">
        <f t="shared" si="45"/>
        <v>0</v>
      </c>
      <c r="CB33" s="191">
        <f t="shared" si="45"/>
        <v>0</v>
      </c>
      <c r="CC33" s="191">
        <f t="shared" si="45"/>
        <v>0</v>
      </c>
      <c r="CD33" s="191">
        <f t="shared" si="45"/>
        <v>0</v>
      </c>
      <c r="CE33" s="181" t="s">
        <v>863</v>
      </c>
      <c r="CF33" s="187"/>
      <c r="CG33" s="197" t="s">
        <v>142</v>
      </c>
      <c r="CH33" s="192" t="s">
        <v>704</v>
      </c>
      <c r="CI33" s="200"/>
      <c r="CJ33" s="193"/>
      <c r="CK33" s="193"/>
      <c r="CL33" s="193"/>
      <c r="CM33" s="191">
        <f>SUM(CM34:CM35)</f>
        <v>0</v>
      </c>
      <c r="CN33" s="191">
        <f t="shared" si="10"/>
        <v>3525</v>
      </c>
    </row>
    <row r="34" spans="1:92" s="139" customFormat="1" ht="19.5" customHeight="1" thickBot="1">
      <c r="A34" s="133" t="s">
        <v>64</v>
      </c>
      <c r="B34" s="138"/>
      <c r="C34" s="59"/>
      <c r="D34" s="121" t="s">
        <v>149</v>
      </c>
      <c r="E34" s="147" t="s">
        <v>706</v>
      </c>
      <c r="F34" s="58"/>
      <c r="G34" s="58"/>
      <c r="H34" s="58"/>
      <c r="I34" s="137"/>
      <c r="J34" s="137"/>
      <c r="K34" s="137"/>
      <c r="L34" s="137"/>
      <c r="M34" s="137"/>
      <c r="N34" s="137"/>
      <c r="O34" s="137"/>
      <c r="P34" s="137"/>
      <c r="Q34" s="137"/>
      <c r="R34" s="133" t="s">
        <v>327</v>
      </c>
      <c r="S34" s="138"/>
      <c r="T34" s="59"/>
      <c r="U34" s="121" t="s">
        <v>149</v>
      </c>
      <c r="V34" s="147" t="s">
        <v>706</v>
      </c>
      <c r="W34" s="58"/>
      <c r="X34" s="58"/>
      <c r="Y34" s="58"/>
      <c r="Z34" s="137"/>
      <c r="AA34" s="137"/>
      <c r="AB34" s="137"/>
      <c r="AC34" s="137"/>
      <c r="AD34" s="137"/>
      <c r="AE34" s="137"/>
      <c r="AF34" s="137"/>
      <c r="AG34" s="137"/>
      <c r="AH34" s="133" t="s">
        <v>408</v>
      </c>
      <c r="AI34" s="138"/>
      <c r="AJ34" s="59"/>
      <c r="AK34" s="121" t="s">
        <v>149</v>
      </c>
      <c r="AL34" s="147" t="s">
        <v>706</v>
      </c>
      <c r="AM34" s="58"/>
      <c r="AN34" s="58"/>
      <c r="AO34" s="58"/>
      <c r="AP34" s="137"/>
      <c r="AQ34" s="137"/>
      <c r="AR34" s="137"/>
      <c r="AS34" s="137"/>
      <c r="AT34" s="137"/>
      <c r="AU34" s="137"/>
      <c r="AV34" s="137"/>
      <c r="AW34" s="137"/>
      <c r="AX34" s="133" t="s">
        <v>490</v>
      </c>
      <c r="AY34" s="138"/>
      <c r="AZ34" s="59"/>
      <c r="BA34" s="121" t="s">
        <v>149</v>
      </c>
      <c r="BB34" s="147" t="s">
        <v>706</v>
      </c>
      <c r="BC34" s="58"/>
      <c r="BD34" s="58"/>
      <c r="BE34" s="58"/>
      <c r="BF34" s="137"/>
      <c r="BG34" s="137"/>
      <c r="BH34" s="137"/>
      <c r="BI34" s="137"/>
      <c r="BJ34" s="137"/>
      <c r="BK34" s="137"/>
      <c r="BL34" s="137"/>
      <c r="BM34" s="137"/>
      <c r="BN34" s="133" t="s">
        <v>570</v>
      </c>
      <c r="BO34" s="138"/>
      <c r="BP34" s="59"/>
      <c r="BQ34" s="121" t="s">
        <v>149</v>
      </c>
      <c r="BR34" s="147" t="s">
        <v>706</v>
      </c>
      <c r="BS34" s="58"/>
      <c r="BT34" s="58"/>
      <c r="BU34" s="58"/>
      <c r="BV34" s="137">
        <v>2700</v>
      </c>
      <c r="BW34" s="137"/>
      <c r="BX34" s="137"/>
      <c r="BY34" s="137"/>
      <c r="BZ34" s="137"/>
      <c r="CA34" s="137"/>
      <c r="CB34" s="137"/>
      <c r="CC34" s="137"/>
      <c r="CD34" s="137"/>
      <c r="CE34" s="133" t="s">
        <v>864</v>
      </c>
      <c r="CF34" s="138"/>
      <c r="CG34" s="59"/>
      <c r="CH34" s="121" t="s">
        <v>149</v>
      </c>
      <c r="CI34" s="147" t="s">
        <v>706</v>
      </c>
      <c r="CJ34" s="58"/>
      <c r="CK34" s="58"/>
      <c r="CL34" s="58"/>
      <c r="CM34" s="137"/>
      <c r="CN34" s="137">
        <f t="shared" si="10"/>
        <v>2700</v>
      </c>
    </row>
    <row r="35" spans="1:92" s="139" customFormat="1" ht="19.5" customHeight="1" thickBot="1">
      <c r="A35" s="133" t="s">
        <v>65</v>
      </c>
      <c r="B35" s="138"/>
      <c r="C35" s="141"/>
      <c r="D35" s="121" t="s">
        <v>149</v>
      </c>
      <c r="E35" s="123" t="s">
        <v>705</v>
      </c>
      <c r="F35" s="123"/>
      <c r="G35" s="123"/>
      <c r="H35" s="148"/>
      <c r="I35" s="146"/>
      <c r="J35" s="146">
        <v>315</v>
      </c>
      <c r="K35" s="146"/>
      <c r="L35" s="146"/>
      <c r="M35" s="146"/>
      <c r="N35" s="146"/>
      <c r="O35" s="146"/>
      <c r="P35" s="146"/>
      <c r="Q35" s="146"/>
      <c r="R35" s="133" t="s">
        <v>328</v>
      </c>
      <c r="S35" s="138"/>
      <c r="T35" s="141"/>
      <c r="U35" s="121" t="s">
        <v>149</v>
      </c>
      <c r="V35" s="123" t="s">
        <v>705</v>
      </c>
      <c r="W35" s="123"/>
      <c r="X35" s="123"/>
      <c r="Y35" s="148"/>
      <c r="Z35" s="146"/>
      <c r="AA35" s="146"/>
      <c r="AB35" s="146"/>
      <c r="AC35" s="146">
        <v>510</v>
      </c>
      <c r="AD35" s="146"/>
      <c r="AE35" s="146"/>
      <c r="AF35" s="146"/>
      <c r="AG35" s="146"/>
      <c r="AH35" s="133" t="s">
        <v>409</v>
      </c>
      <c r="AI35" s="138"/>
      <c r="AJ35" s="141"/>
      <c r="AK35" s="121" t="s">
        <v>149</v>
      </c>
      <c r="AL35" s="123" t="s">
        <v>705</v>
      </c>
      <c r="AM35" s="123"/>
      <c r="AN35" s="123"/>
      <c r="AO35" s="148"/>
      <c r="AP35" s="146"/>
      <c r="AQ35" s="146"/>
      <c r="AR35" s="146"/>
      <c r="AS35" s="146"/>
      <c r="AT35" s="146"/>
      <c r="AU35" s="146"/>
      <c r="AV35" s="146"/>
      <c r="AW35" s="146"/>
      <c r="AX35" s="133" t="s">
        <v>491</v>
      </c>
      <c r="AY35" s="138"/>
      <c r="AZ35" s="141"/>
      <c r="BA35" s="121" t="s">
        <v>149</v>
      </c>
      <c r="BB35" s="123" t="s">
        <v>705</v>
      </c>
      <c r="BC35" s="123"/>
      <c r="BD35" s="123"/>
      <c r="BE35" s="148"/>
      <c r="BF35" s="146"/>
      <c r="BG35" s="146"/>
      <c r="BH35" s="146"/>
      <c r="BI35" s="146"/>
      <c r="BJ35" s="146"/>
      <c r="BK35" s="146"/>
      <c r="BL35" s="146"/>
      <c r="BM35" s="146"/>
      <c r="BN35" s="133" t="s">
        <v>571</v>
      </c>
      <c r="BO35" s="138"/>
      <c r="BP35" s="141"/>
      <c r="BQ35" s="121" t="s">
        <v>149</v>
      </c>
      <c r="BR35" s="123" t="s">
        <v>705</v>
      </c>
      <c r="BS35" s="123"/>
      <c r="BT35" s="123"/>
      <c r="BU35" s="148"/>
      <c r="BV35" s="146"/>
      <c r="BW35" s="146"/>
      <c r="BX35" s="146"/>
      <c r="BY35" s="146"/>
      <c r="BZ35" s="146"/>
      <c r="CA35" s="146"/>
      <c r="CB35" s="146"/>
      <c r="CC35" s="146"/>
      <c r="CD35" s="146"/>
      <c r="CE35" s="133" t="s">
        <v>865</v>
      </c>
      <c r="CF35" s="138"/>
      <c r="CG35" s="141"/>
      <c r="CH35" s="121" t="s">
        <v>149</v>
      </c>
      <c r="CI35" s="123" t="s">
        <v>705</v>
      </c>
      <c r="CJ35" s="123"/>
      <c r="CK35" s="123"/>
      <c r="CL35" s="148"/>
      <c r="CM35" s="146"/>
      <c r="CN35" s="146">
        <f t="shared" si="10"/>
        <v>825</v>
      </c>
    </row>
    <row r="36" spans="1:92" s="57" customFormat="1" ht="19.5" customHeight="1" thickBot="1">
      <c r="A36" s="133" t="s">
        <v>66</v>
      </c>
      <c r="B36" s="60"/>
      <c r="C36" s="149"/>
      <c r="D36" s="150"/>
      <c r="E36" s="150"/>
      <c r="F36" s="150"/>
      <c r="G36" s="150"/>
      <c r="H36" s="150"/>
      <c r="I36" s="151"/>
      <c r="J36" s="151"/>
      <c r="K36" s="151"/>
      <c r="L36" s="151"/>
      <c r="M36" s="151"/>
      <c r="N36" s="151"/>
      <c r="O36" s="151"/>
      <c r="P36" s="151"/>
      <c r="Q36" s="151"/>
      <c r="R36" s="133" t="s">
        <v>329</v>
      </c>
      <c r="S36" s="60"/>
      <c r="T36" s="149"/>
      <c r="U36" s="150"/>
      <c r="V36" s="150"/>
      <c r="W36" s="150"/>
      <c r="X36" s="150"/>
      <c r="Y36" s="150"/>
      <c r="Z36" s="151"/>
      <c r="AA36" s="151"/>
      <c r="AB36" s="151"/>
      <c r="AC36" s="151"/>
      <c r="AD36" s="151"/>
      <c r="AE36" s="151"/>
      <c r="AF36" s="151"/>
      <c r="AG36" s="151"/>
      <c r="AH36" s="133" t="s">
        <v>410</v>
      </c>
      <c r="AI36" s="60"/>
      <c r="AJ36" s="149"/>
      <c r="AK36" s="150"/>
      <c r="AL36" s="150"/>
      <c r="AM36" s="150"/>
      <c r="AN36" s="150"/>
      <c r="AO36" s="150"/>
      <c r="AP36" s="151"/>
      <c r="AQ36" s="151"/>
      <c r="AR36" s="151"/>
      <c r="AS36" s="151"/>
      <c r="AT36" s="151"/>
      <c r="AU36" s="151"/>
      <c r="AV36" s="151"/>
      <c r="AW36" s="151"/>
      <c r="AX36" s="133" t="s">
        <v>492</v>
      </c>
      <c r="AY36" s="60"/>
      <c r="AZ36" s="149"/>
      <c r="BA36" s="150"/>
      <c r="BB36" s="150"/>
      <c r="BC36" s="150"/>
      <c r="BD36" s="150"/>
      <c r="BE36" s="150"/>
      <c r="BF36" s="151"/>
      <c r="BG36" s="151"/>
      <c r="BH36" s="151"/>
      <c r="BI36" s="151"/>
      <c r="BJ36" s="151"/>
      <c r="BK36" s="151"/>
      <c r="BL36" s="151"/>
      <c r="BM36" s="151"/>
      <c r="BN36" s="133" t="s">
        <v>572</v>
      </c>
      <c r="BO36" s="60"/>
      <c r="BP36" s="149"/>
      <c r="BQ36" s="150"/>
      <c r="BR36" s="150"/>
      <c r="BS36" s="150"/>
      <c r="BT36" s="150"/>
      <c r="BU36" s="150"/>
      <c r="BV36" s="151"/>
      <c r="BW36" s="151"/>
      <c r="BX36" s="151"/>
      <c r="BY36" s="151"/>
      <c r="BZ36" s="151"/>
      <c r="CA36" s="151"/>
      <c r="CB36" s="151"/>
      <c r="CC36" s="151"/>
      <c r="CD36" s="151"/>
      <c r="CE36" s="133" t="s">
        <v>866</v>
      </c>
      <c r="CF36" s="60"/>
      <c r="CG36" s="149"/>
      <c r="CH36" s="150"/>
      <c r="CI36" s="150"/>
      <c r="CJ36" s="150"/>
      <c r="CK36" s="150"/>
      <c r="CL36" s="150"/>
      <c r="CM36" s="151"/>
      <c r="CN36" s="151">
        <f t="shared" si="10"/>
        <v>0</v>
      </c>
    </row>
    <row r="37" spans="1:92" s="186" customFormat="1" ht="30" customHeight="1" thickBot="1">
      <c r="A37" s="181" t="s">
        <v>68</v>
      </c>
      <c r="B37" s="355" t="s">
        <v>760</v>
      </c>
      <c r="C37" s="356"/>
      <c r="D37" s="356"/>
      <c r="E37" s="356"/>
      <c r="F37" s="356"/>
      <c r="G37" s="356"/>
      <c r="H37" s="356"/>
      <c r="I37" s="201">
        <f>SUM(I8,I26)</f>
        <v>757</v>
      </c>
      <c r="J37" s="201">
        <f aca="true" t="shared" si="46" ref="J37:Q37">SUM(J8,J26)</f>
        <v>5656</v>
      </c>
      <c r="K37" s="201">
        <f t="shared" si="46"/>
        <v>0</v>
      </c>
      <c r="L37" s="201">
        <f t="shared" si="46"/>
        <v>680</v>
      </c>
      <c r="M37" s="201">
        <f t="shared" si="46"/>
        <v>500</v>
      </c>
      <c r="N37" s="201">
        <f t="shared" si="46"/>
        <v>0</v>
      </c>
      <c r="O37" s="201">
        <f t="shared" si="46"/>
        <v>15647</v>
      </c>
      <c r="P37" s="201">
        <f t="shared" si="46"/>
        <v>49088</v>
      </c>
      <c r="Q37" s="201">
        <f t="shared" si="46"/>
        <v>45189</v>
      </c>
      <c r="R37" s="181" t="s">
        <v>330</v>
      </c>
      <c r="S37" s="355" t="s">
        <v>760</v>
      </c>
      <c r="T37" s="356"/>
      <c r="U37" s="356"/>
      <c r="V37" s="356"/>
      <c r="W37" s="356"/>
      <c r="X37" s="356"/>
      <c r="Y37" s="356"/>
      <c r="Z37" s="201">
        <f aca="true" t="shared" si="47" ref="Z37:AG37">SUM(Z8,Z26)</f>
        <v>0</v>
      </c>
      <c r="AA37" s="201">
        <f t="shared" si="47"/>
        <v>0</v>
      </c>
      <c r="AB37" s="201">
        <f t="shared" si="47"/>
        <v>0</v>
      </c>
      <c r="AC37" s="201">
        <f t="shared" si="47"/>
        <v>168738</v>
      </c>
      <c r="AD37" s="201">
        <f t="shared" si="47"/>
        <v>10000</v>
      </c>
      <c r="AE37" s="201">
        <f t="shared" si="47"/>
        <v>0</v>
      </c>
      <c r="AF37" s="201">
        <f t="shared" si="47"/>
        <v>153312</v>
      </c>
      <c r="AG37" s="201">
        <f t="shared" si="47"/>
        <v>2396900</v>
      </c>
      <c r="AH37" s="181" t="s">
        <v>411</v>
      </c>
      <c r="AI37" s="355" t="s">
        <v>760</v>
      </c>
      <c r="AJ37" s="356"/>
      <c r="AK37" s="356"/>
      <c r="AL37" s="356"/>
      <c r="AM37" s="356"/>
      <c r="AN37" s="356"/>
      <c r="AO37" s="356"/>
      <c r="AP37" s="201">
        <f aca="true" t="shared" si="48" ref="AP37:AW37">SUM(AP8,AP26)</f>
        <v>0</v>
      </c>
      <c r="AQ37" s="201">
        <f t="shared" si="48"/>
        <v>0</v>
      </c>
      <c r="AR37" s="201">
        <f t="shared" si="48"/>
        <v>0</v>
      </c>
      <c r="AS37" s="201">
        <f t="shared" si="48"/>
        <v>0</v>
      </c>
      <c r="AT37" s="201">
        <f t="shared" si="48"/>
        <v>0</v>
      </c>
      <c r="AU37" s="201">
        <f t="shared" si="48"/>
        <v>0</v>
      </c>
      <c r="AV37" s="201">
        <f t="shared" si="48"/>
        <v>16182</v>
      </c>
      <c r="AW37" s="201">
        <f t="shared" si="48"/>
        <v>5896</v>
      </c>
      <c r="AX37" s="181" t="s">
        <v>493</v>
      </c>
      <c r="AY37" s="355" t="s">
        <v>760</v>
      </c>
      <c r="AZ37" s="356"/>
      <c r="BA37" s="356"/>
      <c r="BB37" s="356"/>
      <c r="BC37" s="356"/>
      <c r="BD37" s="356"/>
      <c r="BE37" s="356"/>
      <c r="BF37" s="201">
        <f aca="true" t="shared" si="49" ref="BF37:BM37">SUM(BF8,BF26)</f>
        <v>0</v>
      </c>
      <c r="BG37" s="201">
        <f t="shared" si="49"/>
        <v>0</v>
      </c>
      <c r="BH37" s="201">
        <f t="shared" si="49"/>
        <v>0</v>
      </c>
      <c r="BI37" s="201">
        <f t="shared" si="49"/>
        <v>0</v>
      </c>
      <c r="BJ37" s="201">
        <f t="shared" si="49"/>
        <v>0</v>
      </c>
      <c r="BK37" s="201">
        <f t="shared" si="49"/>
        <v>0</v>
      </c>
      <c r="BL37" s="201">
        <f t="shared" si="49"/>
        <v>0</v>
      </c>
      <c r="BM37" s="201">
        <f t="shared" si="49"/>
        <v>100</v>
      </c>
      <c r="BN37" s="181" t="s">
        <v>573</v>
      </c>
      <c r="BO37" s="355" t="s">
        <v>760</v>
      </c>
      <c r="BP37" s="356"/>
      <c r="BQ37" s="356"/>
      <c r="BR37" s="356"/>
      <c r="BS37" s="356"/>
      <c r="BT37" s="356"/>
      <c r="BU37" s="356"/>
      <c r="BV37" s="201">
        <f aca="true" t="shared" si="50" ref="BV37:CD37">SUM(BV8,BV26)</f>
        <v>2700</v>
      </c>
      <c r="BW37" s="201">
        <f t="shared" si="50"/>
        <v>0</v>
      </c>
      <c r="BX37" s="201">
        <f t="shared" si="50"/>
        <v>0</v>
      </c>
      <c r="BY37" s="201">
        <f t="shared" si="50"/>
        <v>22502</v>
      </c>
      <c r="BZ37" s="201">
        <f>SUM(BZ8,BZ26)</f>
        <v>14266</v>
      </c>
      <c r="CA37" s="201">
        <f t="shared" si="50"/>
        <v>0</v>
      </c>
      <c r="CB37" s="201">
        <f t="shared" si="50"/>
        <v>0</v>
      </c>
      <c r="CC37" s="201">
        <f t="shared" si="50"/>
        <v>0</v>
      </c>
      <c r="CD37" s="201">
        <f t="shared" si="50"/>
        <v>0</v>
      </c>
      <c r="CE37" s="181" t="s">
        <v>867</v>
      </c>
      <c r="CF37" s="355" t="s">
        <v>760</v>
      </c>
      <c r="CG37" s="356"/>
      <c r="CH37" s="356"/>
      <c r="CI37" s="356"/>
      <c r="CJ37" s="356"/>
      <c r="CK37" s="356"/>
      <c r="CL37" s="356"/>
      <c r="CM37" s="201">
        <f>SUM(CM8,CM26)</f>
        <v>396</v>
      </c>
      <c r="CN37" s="201">
        <f t="shared" si="10"/>
        <v>2908509</v>
      </c>
    </row>
    <row r="38" spans="1:92" ht="19.5" customHeight="1" thickBot="1">
      <c r="A38" s="133" t="s">
        <v>69</v>
      </c>
      <c r="B38" s="71"/>
      <c r="C38" s="72"/>
      <c r="D38" s="72"/>
      <c r="E38" s="72"/>
      <c r="F38" s="72"/>
      <c r="G38" s="72"/>
      <c r="H38" s="72"/>
      <c r="I38" s="81"/>
      <c r="J38" s="81"/>
      <c r="K38" s="81"/>
      <c r="L38" s="81"/>
      <c r="M38" s="81"/>
      <c r="N38" s="81"/>
      <c r="O38" s="81"/>
      <c r="P38" s="81"/>
      <c r="Q38" s="81"/>
      <c r="R38" s="133" t="s">
        <v>331</v>
      </c>
      <c r="S38" s="71"/>
      <c r="T38" s="72"/>
      <c r="U38" s="72"/>
      <c r="V38" s="72"/>
      <c r="W38" s="72"/>
      <c r="X38" s="72"/>
      <c r="Y38" s="72"/>
      <c r="Z38" s="81"/>
      <c r="AA38" s="81"/>
      <c r="AB38" s="81"/>
      <c r="AC38" s="81"/>
      <c r="AD38" s="81"/>
      <c r="AE38" s="81"/>
      <c r="AF38" s="81"/>
      <c r="AG38" s="81"/>
      <c r="AH38" s="133" t="s">
        <v>412</v>
      </c>
      <c r="AI38" s="71"/>
      <c r="AJ38" s="72"/>
      <c r="AK38" s="72"/>
      <c r="AL38" s="72"/>
      <c r="AM38" s="72"/>
      <c r="AN38" s="72"/>
      <c r="AO38" s="72"/>
      <c r="AP38" s="81"/>
      <c r="AQ38" s="81"/>
      <c r="AR38" s="81"/>
      <c r="AS38" s="81"/>
      <c r="AT38" s="81"/>
      <c r="AU38" s="81"/>
      <c r="AV38" s="81"/>
      <c r="AW38" s="81"/>
      <c r="AX38" s="133" t="s">
        <v>494</v>
      </c>
      <c r="AY38" s="71"/>
      <c r="AZ38" s="72"/>
      <c r="BA38" s="72"/>
      <c r="BB38" s="72"/>
      <c r="BC38" s="72"/>
      <c r="BD38" s="72"/>
      <c r="BE38" s="72"/>
      <c r="BF38" s="81"/>
      <c r="BG38" s="81"/>
      <c r="BH38" s="81"/>
      <c r="BI38" s="81"/>
      <c r="BJ38" s="81"/>
      <c r="BK38" s="81"/>
      <c r="BL38" s="81"/>
      <c r="BM38" s="81"/>
      <c r="BN38" s="133" t="s">
        <v>574</v>
      </c>
      <c r="BO38" s="71"/>
      <c r="BP38" s="72"/>
      <c r="BQ38" s="72"/>
      <c r="BR38" s="72"/>
      <c r="BS38" s="72"/>
      <c r="BT38" s="72"/>
      <c r="BU38" s="72"/>
      <c r="BV38" s="81"/>
      <c r="BW38" s="81"/>
      <c r="BX38" s="81"/>
      <c r="BY38" s="81"/>
      <c r="BZ38" s="81"/>
      <c r="CA38" s="81"/>
      <c r="CB38" s="81"/>
      <c r="CC38" s="81"/>
      <c r="CD38" s="81"/>
      <c r="CE38" s="133" t="s">
        <v>868</v>
      </c>
      <c r="CF38" s="71"/>
      <c r="CG38" s="72"/>
      <c r="CH38" s="72"/>
      <c r="CI38" s="72"/>
      <c r="CJ38" s="72"/>
      <c r="CK38" s="72"/>
      <c r="CL38" s="72"/>
      <c r="CM38" s="81"/>
      <c r="CN38" s="81">
        <f t="shared" si="10"/>
        <v>0</v>
      </c>
    </row>
    <row r="39" spans="1:92" s="186" customFormat="1" ht="19.5" customHeight="1" thickBot="1">
      <c r="A39" s="181" t="s">
        <v>70</v>
      </c>
      <c r="B39" s="182" t="s">
        <v>143</v>
      </c>
      <c r="C39" s="357" t="s">
        <v>707</v>
      </c>
      <c r="D39" s="357"/>
      <c r="E39" s="357"/>
      <c r="F39" s="357"/>
      <c r="G39" s="357"/>
      <c r="H39" s="357"/>
      <c r="I39" s="185">
        <f>SUM(I40,I44,I47)</f>
        <v>0</v>
      </c>
      <c r="J39" s="185">
        <f aca="true" t="shared" si="51" ref="J39:Q39">SUM(J40,J44,J47)</f>
        <v>0</v>
      </c>
      <c r="K39" s="185">
        <f t="shared" si="51"/>
        <v>0</v>
      </c>
      <c r="L39" s="185">
        <f t="shared" si="51"/>
        <v>0</v>
      </c>
      <c r="M39" s="185">
        <f t="shared" si="51"/>
        <v>0</v>
      </c>
      <c r="N39" s="185">
        <f t="shared" si="51"/>
        <v>0</v>
      </c>
      <c r="O39" s="185">
        <f t="shared" si="51"/>
        <v>0</v>
      </c>
      <c r="P39" s="185">
        <f t="shared" si="51"/>
        <v>0</v>
      </c>
      <c r="Q39" s="185">
        <f t="shared" si="51"/>
        <v>0</v>
      </c>
      <c r="R39" s="181" t="s">
        <v>332</v>
      </c>
      <c r="S39" s="182" t="s">
        <v>143</v>
      </c>
      <c r="T39" s="357" t="s">
        <v>707</v>
      </c>
      <c r="U39" s="357"/>
      <c r="V39" s="357"/>
      <c r="W39" s="357"/>
      <c r="X39" s="357"/>
      <c r="Y39" s="357"/>
      <c r="Z39" s="185">
        <f aca="true" t="shared" si="52" ref="Z39:AG39">SUM(Z40,Z44,Z47)</f>
        <v>0</v>
      </c>
      <c r="AA39" s="185">
        <f t="shared" si="52"/>
        <v>0</v>
      </c>
      <c r="AB39" s="185">
        <f t="shared" si="52"/>
        <v>0</v>
      </c>
      <c r="AC39" s="185">
        <f t="shared" si="52"/>
        <v>280574</v>
      </c>
      <c r="AD39" s="185">
        <f t="shared" si="52"/>
        <v>0</v>
      </c>
      <c r="AE39" s="185">
        <f t="shared" si="52"/>
        <v>0</v>
      </c>
      <c r="AF39" s="185">
        <f t="shared" si="52"/>
        <v>0</v>
      </c>
      <c r="AG39" s="185">
        <f t="shared" si="52"/>
        <v>0</v>
      </c>
      <c r="AH39" s="181" t="s">
        <v>413</v>
      </c>
      <c r="AI39" s="182" t="s">
        <v>143</v>
      </c>
      <c r="AJ39" s="357" t="s">
        <v>707</v>
      </c>
      <c r="AK39" s="357"/>
      <c r="AL39" s="357"/>
      <c r="AM39" s="357"/>
      <c r="AN39" s="357"/>
      <c r="AO39" s="357"/>
      <c r="AP39" s="185">
        <f aca="true" t="shared" si="53" ref="AP39:AW39">SUM(AP40,AP44,AP47)</f>
        <v>0</v>
      </c>
      <c r="AQ39" s="185">
        <f t="shared" si="53"/>
        <v>259448</v>
      </c>
      <c r="AR39" s="185">
        <f t="shared" si="53"/>
        <v>0</v>
      </c>
      <c r="AS39" s="185">
        <f t="shared" si="53"/>
        <v>0</v>
      </c>
      <c r="AT39" s="185">
        <f t="shared" si="53"/>
        <v>0</v>
      </c>
      <c r="AU39" s="185">
        <f t="shared" si="53"/>
        <v>0</v>
      </c>
      <c r="AV39" s="185">
        <f t="shared" si="53"/>
        <v>0</v>
      </c>
      <c r="AW39" s="185">
        <f t="shared" si="53"/>
        <v>0</v>
      </c>
      <c r="AX39" s="181" t="s">
        <v>495</v>
      </c>
      <c r="AY39" s="182" t="s">
        <v>143</v>
      </c>
      <c r="AZ39" s="357" t="s">
        <v>707</v>
      </c>
      <c r="BA39" s="357"/>
      <c r="BB39" s="357"/>
      <c r="BC39" s="357"/>
      <c r="BD39" s="357"/>
      <c r="BE39" s="357"/>
      <c r="BF39" s="185">
        <f aca="true" t="shared" si="54" ref="BF39:BM39">SUM(BF40,BF44,BF47)</f>
        <v>0</v>
      </c>
      <c r="BG39" s="185">
        <f t="shared" si="54"/>
        <v>0</v>
      </c>
      <c r="BH39" s="185">
        <f t="shared" si="54"/>
        <v>0</v>
      </c>
      <c r="BI39" s="185">
        <f t="shared" si="54"/>
        <v>0</v>
      </c>
      <c r="BJ39" s="185">
        <f t="shared" si="54"/>
        <v>0</v>
      </c>
      <c r="BK39" s="185">
        <f t="shared" si="54"/>
        <v>0</v>
      </c>
      <c r="BL39" s="185">
        <f t="shared" si="54"/>
        <v>0</v>
      </c>
      <c r="BM39" s="185">
        <f t="shared" si="54"/>
        <v>0</v>
      </c>
      <c r="BN39" s="181" t="s">
        <v>575</v>
      </c>
      <c r="BO39" s="182" t="s">
        <v>143</v>
      </c>
      <c r="BP39" s="357" t="s">
        <v>707</v>
      </c>
      <c r="BQ39" s="357"/>
      <c r="BR39" s="357"/>
      <c r="BS39" s="357"/>
      <c r="BT39" s="357"/>
      <c r="BU39" s="357"/>
      <c r="BV39" s="185">
        <f aca="true" t="shared" si="55" ref="BV39:CD39">SUM(BV40,BV44,BV47)</f>
        <v>0</v>
      </c>
      <c r="BW39" s="185">
        <f t="shared" si="55"/>
        <v>0</v>
      </c>
      <c r="BX39" s="185">
        <f t="shared" si="55"/>
        <v>0</v>
      </c>
      <c r="BY39" s="185">
        <f t="shared" si="55"/>
        <v>0</v>
      </c>
      <c r="BZ39" s="185">
        <f>SUM(BZ40,BZ44,BZ47)</f>
        <v>0</v>
      </c>
      <c r="CA39" s="185">
        <f t="shared" si="55"/>
        <v>0</v>
      </c>
      <c r="CB39" s="185">
        <f t="shared" si="55"/>
        <v>0</v>
      </c>
      <c r="CC39" s="185">
        <f t="shared" si="55"/>
        <v>0</v>
      </c>
      <c r="CD39" s="185">
        <f t="shared" si="55"/>
        <v>0</v>
      </c>
      <c r="CE39" s="181" t="s">
        <v>869</v>
      </c>
      <c r="CF39" s="182" t="s">
        <v>143</v>
      </c>
      <c r="CG39" s="357" t="s">
        <v>707</v>
      </c>
      <c r="CH39" s="357"/>
      <c r="CI39" s="357"/>
      <c r="CJ39" s="357"/>
      <c r="CK39" s="357"/>
      <c r="CL39" s="357"/>
      <c r="CM39" s="185">
        <f>SUM(CM40,CM44,CM47)</f>
        <v>0</v>
      </c>
      <c r="CN39" s="185">
        <f t="shared" si="10"/>
        <v>540022</v>
      </c>
    </row>
    <row r="40" spans="1:92" s="203" customFormat="1" ht="19.5" customHeight="1" thickBot="1">
      <c r="A40" s="181" t="s">
        <v>71</v>
      </c>
      <c r="B40" s="202"/>
      <c r="C40" s="188" t="s">
        <v>144</v>
      </c>
      <c r="D40" s="189" t="s">
        <v>708</v>
      </c>
      <c r="E40" s="189"/>
      <c r="F40" s="189"/>
      <c r="G40" s="189"/>
      <c r="H40" s="189"/>
      <c r="I40" s="191">
        <f>SUM(I41:I43)</f>
        <v>0</v>
      </c>
      <c r="J40" s="191">
        <f aca="true" t="shared" si="56" ref="J40:Q40">SUM(J41:J43)</f>
        <v>0</v>
      </c>
      <c r="K40" s="191">
        <f t="shared" si="56"/>
        <v>0</v>
      </c>
      <c r="L40" s="191">
        <f t="shared" si="56"/>
        <v>0</v>
      </c>
      <c r="M40" s="191">
        <f t="shared" si="56"/>
        <v>0</v>
      </c>
      <c r="N40" s="191">
        <f t="shared" si="56"/>
        <v>0</v>
      </c>
      <c r="O40" s="191">
        <f t="shared" si="56"/>
        <v>0</v>
      </c>
      <c r="P40" s="191">
        <f t="shared" si="56"/>
        <v>0</v>
      </c>
      <c r="Q40" s="191">
        <f t="shared" si="56"/>
        <v>0</v>
      </c>
      <c r="R40" s="181" t="s">
        <v>333</v>
      </c>
      <c r="S40" s="202"/>
      <c r="T40" s="188" t="s">
        <v>144</v>
      </c>
      <c r="U40" s="189" t="s">
        <v>708</v>
      </c>
      <c r="V40" s="189"/>
      <c r="W40" s="189"/>
      <c r="X40" s="189"/>
      <c r="Y40" s="189"/>
      <c r="Z40" s="191">
        <f aca="true" t="shared" si="57" ref="Z40:AG40">SUM(Z41:Z43)</f>
        <v>0</v>
      </c>
      <c r="AA40" s="191">
        <f t="shared" si="57"/>
        <v>0</v>
      </c>
      <c r="AB40" s="191">
        <f t="shared" si="57"/>
        <v>0</v>
      </c>
      <c r="AC40" s="191">
        <f t="shared" si="57"/>
        <v>0</v>
      </c>
      <c r="AD40" s="191">
        <f t="shared" si="57"/>
        <v>0</v>
      </c>
      <c r="AE40" s="191">
        <f t="shared" si="57"/>
        <v>0</v>
      </c>
      <c r="AF40" s="191">
        <f t="shared" si="57"/>
        <v>0</v>
      </c>
      <c r="AG40" s="191">
        <f t="shared" si="57"/>
        <v>0</v>
      </c>
      <c r="AH40" s="181" t="s">
        <v>414</v>
      </c>
      <c r="AI40" s="202"/>
      <c r="AJ40" s="188" t="s">
        <v>144</v>
      </c>
      <c r="AK40" s="189" t="s">
        <v>708</v>
      </c>
      <c r="AL40" s="189"/>
      <c r="AM40" s="189"/>
      <c r="AN40" s="189"/>
      <c r="AO40" s="189"/>
      <c r="AP40" s="191">
        <f aca="true" t="shared" si="58" ref="AP40:AW40">SUM(AP41:AP43)</f>
        <v>0</v>
      </c>
      <c r="AQ40" s="191">
        <f t="shared" si="58"/>
        <v>259448</v>
      </c>
      <c r="AR40" s="191">
        <f t="shared" si="58"/>
        <v>0</v>
      </c>
      <c r="AS40" s="191">
        <f t="shared" si="58"/>
        <v>0</v>
      </c>
      <c r="AT40" s="191">
        <f t="shared" si="58"/>
        <v>0</v>
      </c>
      <c r="AU40" s="191">
        <f t="shared" si="58"/>
        <v>0</v>
      </c>
      <c r="AV40" s="191">
        <f t="shared" si="58"/>
        <v>0</v>
      </c>
      <c r="AW40" s="191">
        <f t="shared" si="58"/>
        <v>0</v>
      </c>
      <c r="AX40" s="181" t="s">
        <v>496</v>
      </c>
      <c r="AY40" s="202"/>
      <c r="AZ40" s="188" t="s">
        <v>144</v>
      </c>
      <c r="BA40" s="189" t="s">
        <v>708</v>
      </c>
      <c r="BB40" s="189"/>
      <c r="BC40" s="189"/>
      <c r="BD40" s="189"/>
      <c r="BE40" s="189"/>
      <c r="BF40" s="191">
        <f aca="true" t="shared" si="59" ref="BF40:BM40">SUM(BF41:BF43)</f>
        <v>0</v>
      </c>
      <c r="BG40" s="191">
        <f t="shared" si="59"/>
        <v>0</v>
      </c>
      <c r="BH40" s="191">
        <f t="shared" si="59"/>
        <v>0</v>
      </c>
      <c r="BI40" s="191">
        <f t="shared" si="59"/>
        <v>0</v>
      </c>
      <c r="BJ40" s="191">
        <f t="shared" si="59"/>
        <v>0</v>
      </c>
      <c r="BK40" s="191">
        <f t="shared" si="59"/>
        <v>0</v>
      </c>
      <c r="BL40" s="191">
        <f t="shared" si="59"/>
        <v>0</v>
      </c>
      <c r="BM40" s="191">
        <f t="shared" si="59"/>
        <v>0</v>
      </c>
      <c r="BN40" s="181" t="s">
        <v>576</v>
      </c>
      <c r="BO40" s="202"/>
      <c r="BP40" s="188" t="s">
        <v>144</v>
      </c>
      <c r="BQ40" s="189" t="s">
        <v>708</v>
      </c>
      <c r="BR40" s="189"/>
      <c r="BS40" s="189"/>
      <c r="BT40" s="189"/>
      <c r="BU40" s="189"/>
      <c r="BV40" s="191">
        <f aca="true" t="shared" si="60" ref="BV40:CD40">SUM(BV41:BV43)</f>
        <v>0</v>
      </c>
      <c r="BW40" s="191">
        <f t="shared" si="60"/>
        <v>0</v>
      </c>
      <c r="BX40" s="191">
        <f t="shared" si="60"/>
        <v>0</v>
      </c>
      <c r="BY40" s="191">
        <f t="shared" si="60"/>
        <v>0</v>
      </c>
      <c r="BZ40" s="191">
        <f>SUM(BZ41:BZ43)</f>
        <v>0</v>
      </c>
      <c r="CA40" s="191">
        <f t="shared" si="60"/>
        <v>0</v>
      </c>
      <c r="CB40" s="191">
        <f t="shared" si="60"/>
        <v>0</v>
      </c>
      <c r="CC40" s="191">
        <f t="shared" si="60"/>
        <v>0</v>
      </c>
      <c r="CD40" s="191">
        <f t="shared" si="60"/>
        <v>0</v>
      </c>
      <c r="CE40" s="181" t="s">
        <v>870</v>
      </c>
      <c r="CF40" s="202"/>
      <c r="CG40" s="188" t="s">
        <v>144</v>
      </c>
      <c r="CH40" s="189" t="s">
        <v>708</v>
      </c>
      <c r="CI40" s="189"/>
      <c r="CJ40" s="189"/>
      <c r="CK40" s="189"/>
      <c r="CL40" s="189"/>
      <c r="CM40" s="191">
        <f>SUM(CM41:CM43)</f>
        <v>0</v>
      </c>
      <c r="CN40" s="191">
        <f t="shared" si="10"/>
        <v>259448</v>
      </c>
    </row>
    <row r="41" spans="1:92" s="57" customFormat="1" ht="19.5" customHeight="1" thickBot="1">
      <c r="A41" s="133" t="s">
        <v>72</v>
      </c>
      <c r="B41" s="138"/>
      <c r="C41" s="121"/>
      <c r="D41" s="152" t="s">
        <v>709</v>
      </c>
      <c r="E41" s="136" t="s">
        <v>712</v>
      </c>
      <c r="F41" s="136"/>
      <c r="G41" s="136"/>
      <c r="H41" s="136"/>
      <c r="I41" s="153"/>
      <c r="J41" s="153"/>
      <c r="K41" s="153"/>
      <c r="L41" s="153"/>
      <c r="M41" s="153"/>
      <c r="N41" s="153"/>
      <c r="O41" s="153"/>
      <c r="P41" s="153"/>
      <c r="Q41" s="153"/>
      <c r="R41" s="133" t="s">
        <v>334</v>
      </c>
      <c r="S41" s="138"/>
      <c r="T41" s="121"/>
      <c r="U41" s="152" t="s">
        <v>709</v>
      </c>
      <c r="V41" s="136" t="s">
        <v>712</v>
      </c>
      <c r="W41" s="136"/>
      <c r="X41" s="136"/>
      <c r="Y41" s="136"/>
      <c r="Z41" s="137"/>
      <c r="AA41" s="137"/>
      <c r="AB41" s="137"/>
      <c r="AC41" s="137"/>
      <c r="AD41" s="137"/>
      <c r="AE41" s="137"/>
      <c r="AF41" s="137"/>
      <c r="AG41" s="137"/>
      <c r="AH41" s="133" t="s">
        <v>415</v>
      </c>
      <c r="AI41" s="138"/>
      <c r="AJ41" s="121"/>
      <c r="AK41" s="152" t="s">
        <v>709</v>
      </c>
      <c r="AL41" s="136" t="s">
        <v>712</v>
      </c>
      <c r="AM41" s="136"/>
      <c r="AN41" s="136"/>
      <c r="AO41" s="136"/>
      <c r="AP41" s="137"/>
      <c r="AQ41" s="137">
        <v>259448</v>
      </c>
      <c r="AR41" s="137"/>
      <c r="AS41" s="137"/>
      <c r="AT41" s="137"/>
      <c r="AU41" s="137"/>
      <c r="AV41" s="137"/>
      <c r="AW41" s="137"/>
      <c r="AX41" s="133" t="s">
        <v>497</v>
      </c>
      <c r="AY41" s="138"/>
      <c r="AZ41" s="121"/>
      <c r="BA41" s="152" t="s">
        <v>709</v>
      </c>
      <c r="BB41" s="136" t="s">
        <v>712</v>
      </c>
      <c r="BC41" s="136"/>
      <c r="BD41" s="136"/>
      <c r="BE41" s="136"/>
      <c r="BF41" s="137"/>
      <c r="BG41" s="137"/>
      <c r="BH41" s="137"/>
      <c r="BI41" s="153"/>
      <c r="BJ41" s="153"/>
      <c r="BK41" s="153"/>
      <c r="BL41" s="153"/>
      <c r="BM41" s="153"/>
      <c r="BN41" s="133" t="s">
        <v>577</v>
      </c>
      <c r="BO41" s="138"/>
      <c r="BP41" s="121"/>
      <c r="BQ41" s="152" t="s">
        <v>709</v>
      </c>
      <c r="BR41" s="136" t="s">
        <v>712</v>
      </c>
      <c r="BS41" s="136"/>
      <c r="BT41" s="136"/>
      <c r="BU41" s="136"/>
      <c r="BV41" s="153"/>
      <c r="BW41" s="153"/>
      <c r="BX41" s="153"/>
      <c r="BY41" s="153"/>
      <c r="BZ41" s="153"/>
      <c r="CA41" s="153"/>
      <c r="CB41" s="153"/>
      <c r="CC41" s="153"/>
      <c r="CD41" s="153"/>
      <c r="CE41" s="133" t="s">
        <v>871</v>
      </c>
      <c r="CF41" s="138"/>
      <c r="CG41" s="121"/>
      <c r="CH41" s="152" t="s">
        <v>709</v>
      </c>
      <c r="CI41" s="136" t="s">
        <v>712</v>
      </c>
      <c r="CJ41" s="136"/>
      <c r="CK41" s="136"/>
      <c r="CL41" s="136"/>
      <c r="CM41" s="153"/>
      <c r="CN41" s="153">
        <f t="shared" si="10"/>
        <v>259448</v>
      </c>
    </row>
    <row r="42" spans="1:92" s="57" customFormat="1" ht="19.5" customHeight="1" thickBot="1">
      <c r="A42" s="133" t="s">
        <v>74</v>
      </c>
      <c r="B42" s="138"/>
      <c r="C42" s="121"/>
      <c r="D42" s="142" t="s">
        <v>710</v>
      </c>
      <c r="E42" s="136" t="s">
        <v>713</v>
      </c>
      <c r="F42" s="136"/>
      <c r="G42" s="136"/>
      <c r="H42" s="136"/>
      <c r="I42" s="153"/>
      <c r="J42" s="153"/>
      <c r="K42" s="153"/>
      <c r="L42" s="153"/>
      <c r="M42" s="153"/>
      <c r="N42" s="153"/>
      <c r="O42" s="153"/>
      <c r="P42" s="153"/>
      <c r="Q42" s="153"/>
      <c r="R42" s="133" t="s">
        <v>335</v>
      </c>
      <c r="S42" s="138"/>
      <c r="T42" s="121"/>
      <c r="U42" s="142" t="s">
        <v>710</v>
      </c>
      <c r="V42" s="136" t="s">
        <v>713</v>
      </c>
      <c r="W42" s="136"/>
      <c r="X42" s="136"/>
      <c r="Y42" s="136"/>
      <c r="Z42" s="137"/>
      <c r="AA42" s="137"/>
      <c r="AB42" s="137"/>
      <c r="AC42" s="137"/>
      <c r="AD42" s="137"/>
      <c r="AE42" s="137"/>
      <c r="AF42" s="137"/>
      <c r="AG42" s="137"/>
      <c r="AH42" s="133" t="s">
        <v>416</v>
      </c>
      <c r="AI42" s="138"/>
      <c r="AJ42" s="121"/>
      <c r="AK42" s="142" t="s">
        <v>710</v>
      </c>
      <c r="AL42" s="136" t="s">
        <v>713</v>
      </c>
      <c r="AM42" s="136"/>
      <c r="AN42" s="136"/>
      <c r="AO42" s="136"/>
      <c r="AP42" s="137"/>
      <c r="AQ42" s="137"/>
      <c r="AR42" s="137"/>
      <c r="AS42" s="137"/>
      <c r="AT42" s="137"/>
      <c r="AU42" s="137"/>
      <c r="AV42" s="137"/>
      <c r="AW42" s="137"/>
      <c r="AX42" s="133" t="s">
        <v>498</v>
      </c>
      <c r="AY42" s="138"/>
      <c r="AZ42" s="121"/>
      <c r="BA42" s="142" t="s">
        <v>710</v>
      </c>
      <c r="BB42" s="136" t="s">
        <v>713</v>
      </c>
      <c r="BC42" s="136"/>
      <c r="BD42" s="136"/>
      <c r="BE42" s="136"/>
      <c r="BF42" s="137"/>
      <c r="BG42" s="137"/>
      <c r="BH42" s="137"/>
      <c r="BI42" s="153"/>
      <c r="BJ42" s="153"/>
      <c r="BK42" s="153"/>
      <c r="BL42" s="153"/>
      <c r="BM42" s="153"/>
      <c r="BN42" s="133" t="s">
        <v>578</v>
      </c>
      <c r="BO42" s="138"/>
      <c r="BP42" s="121"/>
      <c r="BQ42" s="142" t="s">
        <v>710</v>
      </c>
      <c r="BR42" s="136" t="s">
        <v>713</v>
      </c>
      <c r="BS42" s="136"/>
      <c r="BT42" s="136"/>
      <c r="BU42" s="136"/>
      <c r="BV42" s="153"/>
      <c r="BW42" s="153"/>
      <c r="BX42" s="153"/>
      <c r="BY42" s="153"/>
      <c r="BZ42" s="153"/>
      <c r="CA42" s="153"/>
      <c r="CB42" s="153"/>
      <c r="CC42" s="153"/>
      <c r="CD42" s="153"/>
      <c r="CE42" s="133" t="s">
        <v>872</v>
      </c>
      <c r="CF42" s="138"/>
      <c r="CG42" s="121"/>
      <c r="CH42" s="142" t="s">
        <v>710</v>
      </c>
      <c r="CI42" s="136" t="s">
        <v>713</v>
      </c>
      <c r="CJ42" s="136"/>
      <c r="CK42" s="136"/>
      <c r="CL42" s="136"/>
      <c r="CM42" s="153"/>
      <c r="CN42" s="153">
        <f t="shared" si="10"/>
        <v>0</v>
      </c>
    </row>
    <row r="43" spans="1:92" s="57" customFormat="1" ht="19.5" customHeight="1" thickBot="1">
      <c r="A43" s="133" t="s">
        <v>75</v>
      </c>
      <c r="B43" s="138"/>
      <c r="C43" s="121"/>
      <c r="D43" s="154" t="s">
        <v>711</v>
      </c>
      <c r="E43" s="136" t="s">
        <v>714</v>
      </c>
      <c r="F43" s="136"/>
      <c r="G43" s="136"/>
      <c r="H43" s="136"/>
      <c r="I43" s="153"/>
      <c r="J43" s="153"/>
      <c r="K43" s="153"/>
      <c r="L43" s="153"/>
      <c r="M43" s="153"/>
      <c r="N43" s="153"/>
      <c r="O43" s="153"/>
      <c r="P43" s="153"/>
      <c r="Q43" s="153"/>
      <c r="R43" s="133" t="s">
        <v>336</v>
      </c>
      <c r="S43" s="138"/>
      <c r="T43" s="121"/>
      <c r="U43" s="154" t="s">
        <v>711</v>
      </c>
      <c r="V43" s="136" t="s">
        <v>714</v>
      </c>
      <c r="W43" s="136"/>
      <c r="X43" s="136"/>
      <c r="Y43" s="136"/>
      <c r="Z43" s="137"/>
      <c r="AA43" s="137"/>
      <c r="AB43" s="137"/>
      <c r="AC43" s="137"/>
      <c r="AD43" s="137"/>
      <c r="AE43" s="137"/>
      <c r="AF43" s="137"/>
      <c r="AG43" s="137"/>
      <c r="AH43" s="133" t="s">
        <v>417</v>
      </c>
      <c r="AI43" s="138"/>
      <c r="AJ43" s="121"/>
      <c r="AK43" s="154" t="s">
        <v>711</v>
      </c>
      <c r="AL43" s="136" t="s">
        <v>714</v>
      </c>
      <c r="AM43" s="136"/>
      <c r="AN43" s="136"/>
      <c r="AO43" s="136"/>
      <c r="AP43" s="137"/>
      <c r="AQ43" s="137"/>
      <c r="AR43" s="137"/>
      <c r="AS43" s="137"/>
      <c r="AT43" s="137"/>
      <c r="AU43" s="137"/>
      <c r="AV43" s="137"/>
      <c r="AW43" s="137"/>
      <c r="AX43" s="133" t="s">
        <v>499</v>
      </c>
      <c r="AY43" s="138"/>
      <c r="AZ43" s="121"/>
      <c r="BA43" s="154" t="s">
        <v>711</v>
      </c>
      <c r="BB43" s="136" t="s">
        <v>714</v>
      </c>
      <c r="BC43" s="136"/>
      <c r="BD43" s="136"/>
      <c r="BE43" s="136"/>
      <c r="BF43" s="137"/>
      <c r="BG43" s="137"/>
      <c r="BH43" s="137"/>
      <c r="BI43" s="153"/>
      <c r="BJ43" s="153"/>
      <c r="BK43" s="153"/>
      <c r="BL43" s="153"/>
      <c r="BM43" s="153"/>
      <c r="BN43" s="133" t="s">
        <v>579</v>
      </c>
      <c r="BO43" s="138"/>
      <c r="BP43" s="121"/>
      <c r="BQ43" s="154" t="s">
        <v>711</v>
      </c>
      <c r="BR43" s="136" t="s">
        <v>714</v>
      </c>
      <c r="BS43" s="136"/>
      <c r="BT43" s="136"/>
      <c r="BU43" s="136"/>
      <c r="BV43" s="153"/>
      <c r="BW43" s="153"/>
      <c r="BX43" s="153"/>
      <c r="BY43" s="153"/>
      <c r="BZ43" s="153"/>
      <c r="CA43" s="153"/>
      <c r="CB43" s="153"/>
      <c r="CC43" s="153"/>
      <c r="CD43" s="153"/>
      <c r="CE43" s="133" t="s">
        <v>873</v>
      </c>
      <c r="CF43" s="138"/>
      <c r="CG43" s="121"/>
      <c r="CH43" s="154" t="s">
        <v>711</v>
      </c>
      <c r="CI43" s="136" t="s">
        <v>714</v>
      </c>
      <c r="CJ43" s="136"/>
      <c r="CK43" s="136"/>
      <c r="CL43" s="136"/>
      <c r="CM43" s="153"/>
      <c r="CN43" s="153">
        <f t="shared" si="10"/>
        <v>0</v>
      </c>
    </row>
    <row r="44" spans="1:92" s="196" customFormat="1" ht="19.5" customHeight="1" thickBot="1">
      <c r="A44" s="181" t="s">
        <v>77</v>
      </c>
      <c r="B44" s="187"/>
      <c r="C44" s="188" t="s">
        <v>715</v>
      </c>
      <c r="D44" s="189" t="s">
        <v>716</v>
      </c>
      <c r="E44" s="189"/>
      <c r="F44" s="189"/>
      <c r="G44" s="189"/>
      <c r="H44" s="193"/>
      <c r="I44" s="194">
        <f>SUM(I45:I46)</f>
        <v>0</v>
      </c>
      <c r="J44" s="194">
        <f aca="true" t="shared" si="61" ref="J44:Q44">SUM(J45:J46)</f>
        <v>0</v>
      </c>
      <c r="K44" s="194">
        <f t="shared" si="61"/>
        <v>0</v>
      </c>
      <c r="L44" s="194">
        <f t="shared" si="61"/>
        <v>0</v>
      </c>
      <c r="M44" s="194">
        <f t="shared" si="61"/>
        <v>0</v>
      </c>
      <c r="N44" s="194">
        <f t="shared" si="61"/>
        <v>0</v>
      </c>
      <c r="O44" s="194">
        <f t="shared" si="61"/>
        <v>0</v>
      </c>
      <c r="P44" s="194">
        <f t="shared" si="61"/>
        <v>0</v>
      </c>
      <c r="Q44" s="194">
        <f t="shared" si="61"/>
        <v>0</v>
      </c>
      <c r="R44" s="181" t="s">
        <v>337</v>
      </c>
      <c r="S44" s="187"/>
      <c r="T44" s="188" t="s">
        <v>715</v>
      </c>
      <c r="U44" s="189" t="s">
        <v>716</v>
      </c>
      <c r="V44" s="189"/>
      <c r="W44" s="189"/>
      <c r="X44" s="189"/>
      <c r="Y44" s="193"/>
      <c r="Z44" s="194">
        <f aca="true" t="shared" si="62" ref="Z44:AG44">SUM(Z45:Z46)</f>
        <v>0</v>
      </c>
      <c r="AA44" s="194">
        <f t="shared" si="62"/>
        <v>0</v>
      </c>
      <c r="AB44" s="194">
        <f t="shared" si="62"/>
        <v>0</v>
      </c>
      <c r="AC44" s="194">
        <f t="shared" si="62"/>
        <v>280574</v>
      </c>
      <c r="AD44" s="194">
        <f t="shared" si="62"/>
        <v>0</v>
      </c>
      <c r="AE44" s="194">
        <f t="shared" si="62"/>
        <v>0</v>
      </c>
      <c r="AF44" s="194">
        <f t="shared" si="62"/>
        <v>0</v>
      </c>
      <c r="AG44" s="194">
        <f t="shared" si="62"/>
        <v>0</v>
      </c>
      <c r="AH44" s="181" t="s">
        <v>418</v>
      </c>
      <c r="AI44" s="187"/>
      <c r="AJ44" s="188" t="s">
        <v>715</v>
      </c>
      <c r="AK44" s="189" t="s">
        <v>716</v>
      </c>
      <c r="AL44" s="189"/>
      <c r="AM44" s="189"/>
      <c r="AN44" s="189"/>
      <c r="AO44" s="193"/>
      <c r="AP44" s="194">
        <f aca="true" t="shared" si="63" ref="AP44:AW44">SUM(AP45:AP46)</f>
        <v>0</v>
      </c>
      <c r="AQ44" s="194">
        <f t="shared" si="63"/>
        <v>0</v>
      </c>
      <c r="AR44" s="194">
        <f t="shared" si="63"/>
        <v>0</v>
      </c>
      <c r="AS44" s="194">
        <f t="shared" si="63"/>
        <v>0</v>
      </c>
      <c r="AT44" s="194">
        <f t="shared" si="63"/>
        <v>0</v>
      </c>
      <c r="AU44" s="194">
        <f t="shared" si="63"/>
        <v>0</v>
      </c>
      <c r="AV44" s="194">
        <f t="shared" si="63"/>
        <v>0</v>
      </c>
      <c r="AW44" s="194">
        <f t="shared" si="63"/>
        <v>0</v>
      </c>
      <c r="AX44" s="181" t="s">
        <v>500</v>
      </c>
      <c r="AY44" s="187"/>
      <c r="AZ44" s="188" t="s">
        <v>715</v>
      </c>
      <c r="BA44" s="189" t="s">
        <v>716</v>
      </c>
      <c r="BB44" s="189"/>
      <c r="BC44" s="189"/>
      <c r="BD44" s="189"/>
      <c r="BE44" s="193"/>
      <c r="BF44" s="194">
        <f aca="true" t="shared" si="64" ref="BF44:BM44">SUM(BF45:BF46)</f>
        <v>0</v>
      </c>
      <c r="BG44" s="194">
        <f t="shared" si="64"/>
        <v>0</v>
      </c>
      <c r="BH44" s="194">
        <f t="shared" si="64"/>
        <v>0</v>
      </c>
      <c r="BI44" s="194">
        <f t="shared" si="64"/>
        <v>0</v>
      </c>
      <c r="BJ44" s="194">
        <f t="shared" si="64"/>
        <v>0</v>
      </c>
      <c r="BK44" s="194">
        <f t="shared" si="64"/>
        <v>0</v>
      </c>
      <c r="BL44" s="194">
        <f t="shared" si="64"/>
        <v>0</v>
      </c>
      <c r="BM44" s="194">
        <f t="shared" si="64"/>
        <v>0</v>
      </c>
      <c r="BN44" s="181" t="s">
        <v>580</v>
      </c>
      <c r="BO44" s="187"/>
      <c r="BP44" s="188" t="s">
        <v>715</v>
      </c>
      <c r="BQ44" s="189" t="s">
        <v>716</v>
      </c>
      <c r="BR44" s="189"/>
      <c r="BS44" s="189"/>
      <c r="BT44" s="189"/>
      <c r="BU44" s="193"/>
      <c r="BV44" s="194">
        <f aca="true" t="shared" si="65" ref="BV44:CD44">SUM(BV45:BV46)</f>
        <v>0</v>
      </c>
      <c r="BW44" s="194">
        <f t="shared" si="65"/>
        <v>0</v>
      </c>
      <c r="BX44" s="194">
        <f t="shared" si="65"/>
        <v>0</v>
      </c>
      <c r="BY44" s="194">
        <f t="shared" si="65"/>
        <v>0</v>
      </c>
      <c r="BZ44" s="194">
        <f>SUM(BZ45:BZ46)</f>
        <v>0</v>
      </c>
      <c r="CA44" s="194">
        <f t="shared" si="65"/>
        <v>0</v>
      </c>
      <c r="CB44" s="194">
        <f t="shared" si="65"/>
        <v>0</v>
      </c>
      <c r="CC44" s="194">
        <f t="shared" si="65"/>
        <v>0</v>
      </c>
      <c r="CD44" s="194">
        <f t="shared" si="65"/>
        <v>0</v>
      </c>
      <c r="CE44" s="181" t="s">
        <v>874</v>
      </c>
      <c r="CF44" s="187"/>
      <c r="CG44" s="188" t="s">
        <v>715</v>
      </c>
      <c r="CH44" s="189" t="s">
        <v>716</v>
      </c>
      <c r="CI44" s="189"/>
      <c r="CJ44" s="189"/>
      <c r="CK44" s="189"/>
      <c r="CL44" s="193"/>
      <c r="CM44" s="194">
        <f>SUM(CM45:CM46)</f>
        <v>0</v>
      </c>
      <c r="CN44" s="194">
        <f t="shared" si="10"/>
        <v>280574</v>
      </c>
    </row>
    <row r="45" spans="1:92" s="57" customFormat="1" ht="19.5" customHeight="1" thickBot="1">
      <c r="A45" s="133" t="s">
        <v>79</v>
      </c>
      <c r="B45" s="120"/>
      <c r="C45" s="121"/>
      <c r="D45" s="121" t="s">
        <v>717</v>
      </c>
      <c r="E45" s="123" t="s">
        <v>719</v>
      </c>
      <c r="F45" s="123"/>
      <c r="G45" s="123"/>
      <c r="H45" s="124"/>
      <c r="I45" s="155"/>
      <c r="J45" s="155"/>
      <c r="K45" s="155"/>
      <c r="L45" s="155"/>
      <c r="M45" s="155"/>
      <c r="N45" s="155"/>
      <c r="O45" s="155"/>
      <c r="P45" s="155"/>
      <c r="Q45" s="155"/>
      <c r="R45" s="133" t="s">
        <v>338</v>
      </c>
      <c r="S45" s="120"/>
      <c r="T45" s="121"/>
      <c r="U45" s="121" t="s">
        <v>717</v>
      </c>
      <c r="V45" s="123" t="s">
        <v>719</v>
      </c>
      <c r="W45" s="123"/>
      <c r="X45" s="123"/>
      <c r="Y45" s="124"/>
      <c r="Z45" s="156"/>
      <c r="AA45" s="156"/>
      <c r="AB45" s="156"/>
      <c r="AC45" s="156">
        <v>150887</v>
      </c>
      <c r="AD45" s="156"/>
      <c r="AE45" s="156"/>
      <c r="AF45" s="156"/>
      <c r="AG45" s="156"/>
      <c r="AH45" s="133" t="s">
        <v>419</v>
      </c>
      <c r="AI45" s="120"/>
      <c r="AJ45" s="121"/>
      <c r="AK45" s="121" t="s">
        <v>717</v>
      </c>
      <c r="AL45" s="123" t="s">
        <v>719</v>
      </c>
      <c r="AM45" s="123"/>
      <c r="AN45" s="123"/>
      <c r="AO45" s="124"/>
      <c r="AP45" s="156"/>
      <c r="AQ45" s="155"/>
      <c r="AR45" s="155"/>
      <c r="AS45" s="155"/>
      <c r="AT45" s="155"/>
      <c r="AU45" s="155"/>
      <c r="AV45" s="155"/>
      <c r="AW45" s="155"/>
      <c r="AX45" s="133" t="s">
        <v>501</v>
      </c>
      <c r="AY45" s="120"/>
      <c r="AZ45" s="121"/>
      <c r="BA45" s="121" t="s">
        <v>717</v>
      </c>
      <c r="BB45" s="123" t="s">
        <v>719</v>
      </c>
      <c r="BC45" s="123"/>
      <c r="BD45" s="123"/>
      <c r="BE45" s="124"/>
      <c r="BF45" s="155"/>
      <c r="BG45" s="155"/>
      <c r="BH45" s="155"/>
      <c r="BI45" s="155"/>
      <c r="BJ45" s="155"/>
      <c r="BK45" s="155"/>
      <c r="BL45" s="155"/>
      <c r="BM45" s="155"/>
      <c r="BN45" s="133" t="s">
        <v>581</v>
      </c>
      <c r="BO45" s="120"/>
      <c r="BP45" s="121"/>
      <c r="BQ45" s="121" t="s">
        <v>717</v>
      </c>
      <c r="BR45" s="123" t="s">
        <v>719</v>
      </c>
      <c r="BS45" s="123"/>
      <c r="BT45" s="123"/>
      <c r="BU45" s="124"/>
      <c r="BV45" s="155"/>
      <c r="BW45" s="155"/>
      <c r="BX45" s="155"/>
      <c r="BY45" s="155"/>
      <c r="BZ45" s="155"/>
      <c r="CA45" s="155"/>
      <c r="CB45" s="155"/>
      <c r="CC45" s="155"/>
      <c r="CD45" s="155"/>
      <c r="CE45" s="133" t="s">
        <v>875</v>
      </c>
      <c r="CF45" s="120"/>
      <c r="CG45" s="121"/>
      <c r="CH45" s="121" t="s">
        <v>717</v>
      </c>
      <c r="CI45" s="123" t="s">
        <v>719</v>
      </c>
      <c r="CJ45" s="123"/>
      <c r="CK45" s="123"/>
      <c r="CL45" s="124"/>
      <c r="CM45" s="155"/>
      <c r="CN45" s="155">
        <f t="shared" si="10"/>
        <v>150887</v>
      </c>
    </row>
    <row r="46" spans="1:92" s="61" customFormat="1" ht="19.5" customHeight="1" thickBot="1">
      <c r="A46" s="133" t="s">
        <v>80</v>
      </c>
      <c r="B46" s="120"/>
      <c r="C46" s="121"/>
      <c r="D46" s="140" t="s">
        <v>718</v>
      </c>
      <c r="E46" s="123" t="s">
        <v>720</v>
      </c>
      <c r="F46" s="123"/>
      <c r="G46" s="123"/>
      <c r="H46" s="124"/>
      <c r="I46" s="157"/>
      <c r="J46" s="157"/>
      <c r="K46" s="157"/>
      <c r="L46" s="157"/>
      <c r="M46" s="157"/>
      <c r="N46" s="157"/>
      <c r="O46" s="157"/>
      <c r="P46" s="157"/>
      <c r="Q46" s="157"/>
      <c r="R46" s="133" t="s">
        <v>339</v>
      </c>
      <c r="S46" s="120"/>
      <c r="T46" s="121"/>
      <c r="U46" s="140" t="s">
        <v>718</v>
      </c>
      <c r="V46" s="123" t="s">
        <v>720</v>
      </c>
      <c r="W46" s="123"/>
      <c r="X46" s="123"/>
      <c r="Y46" s="124"/>
      <c r="Z46" s="158"/>
      <c r="AA46" s="158"/>
      <c r="AB46" s="158"/>
      <c r="AC46" s="158">
        <v>129687</v>
      </c>
      <c r="AD46" s="158"/>
      <c r="AE46" s="158"/>
      <c r="AF46" s="158"/>
      <c r="AG46" s="158"/>
      <c r="AH46" s="133" t="s">
        <v>420</v>
      </c>
      <c r="AI46" s="120"/>
      <c r="AJ46" s="121"/>
      <c r="AK46" s="140" t="s">
        <v>718</v>
      </c>
      <c r="AL46" s="123" t="s">
        <v>720</v>
      </c>
      <c r="AM46" s="123"/>
      <c r="AN46" s="123"/>
      <c r="AO46" s="124"/>
      <c r="AP46" s="158"/>
      <c r="AQ46" s="157"/>
      <c r="AR46" s="157"/>
      <c r="AS46" s="157"/>
      <c r="AT46" s="157"/>
      <c r="AU46" s="157"/>
      <c r="AV46" s="157"/>
      <c r="AW46" s="157"/>
      <c r="AX46" s="133" t="s">
        <v>502</v>
      </c>
      <c r="AY46" s="120"/>
      <c r="AZ46" s="121"/>
      <c r="BA46" s="140" t="s">
        <v>718</v>
      </c>
      <c r="BB46" s="123" t="s">
        <v>720</v>
      </c>
      <c r="BC46" s="123"/>
      <c r="BD46" s="123"/>
      <c r="BE46" s="124"/>
      <c r="BF46" s="157"/>
      <c r="BG46" s="157"/>
      <c r="BH46" s="157"/>
      <c r="BI46" s="157"/>
      <c r="BJ46" s="157"/>
      <c r="BK46" s="157"/>
      <c r="BL46" s="157"/>
      <c r="BM46" s="157"/>
      <c r="BN46" s="133" t="s">
        <v>582</v>
      </c>
      <c r="BO46" s="120"/>
      <c r="BP46" s="121"/>
      <c r="BQ46" s="140" t="s">
        <v>718</v>
      </c>
      <c r="BR46" s="123" t="s">
        <v>720</v>
      </c>
      <c r="BS46" s="123"/>
      <c r="BT46" s="123"/>
      <c r="BU46" s="124"/>
      <c r="BV46" s="157"/>
      <c r="BW46" s="157"/>
      <c r="BX46" s="157"/>
      <c r="BY46" s="157"/>
      <c r="BZ46" s="157"/>
      <c r="CA46" s="157"/>
      <c r="CB46" s="157"/>
      <c r="CC46" s="157"/>
      <c r="CD46" s="157"/>
      <c r="CE46" s="133" t="s">
        <v>876</v>
      </c>
      <c r="CF46" s="120"/>
      <c r="CG46" s="121"/>
      <c r="CH46" s="140" t="s">
        <v>718</v>
      </c>
      <c r="CI46" s="123" t="s">
        <v>720</v>
      </c>
      <c r="CJ46" s="123"/>
      <c r="CK46" s="123"/>
      <c r="CL46" s="124"/>
      <c r="CM46" s="157"/>
      <c r="CN46" s="157">
        <f t="shared" si="10"/>
        <v>129687</v>
      </c>
    </row>
    <row r="47" spans="1:92" s="209" customFormat="1" ht="19.5" customHeight="1" thickBot="1">
      <c r="A47" s="181" t="s">
        <v>81</v>
      </c>
      <c r="B47" s="204"/>
      <c r="C47" s="205" t="s">
        <v>721</v>
      </c>
      <c r="D47" s="206" t="s">
        <v>307</v>
      </c>
      <c r="E47" s="207"/>
      <c r="F47" s="207"/>
      <c r="G47" s="207"/>
      <c r="H47" s="207"/>
      <c r="I47" s="208"/>
      <c r="J47" s="208"/>
      <c r="K47" s="208"/>
      <c r="L47" s="208"/>
      <c r="M47" s="208"/>
      <c r="N47" s="208"/>
      <c r="O47" s="208"/>
      <c r="P47" s="208"/>
      <c r="Q47" s="208"/>
      <c r="R47" s="181" t="s">
        <v>340</v>
      </c>
      <c r="S47" s="204"/>
      <c r="T47" s="205" t="s">
        <v>721</v>
      </c>
      <c r="U47" s="206" t="s">
        <v>307</v>
      </c>
      <c r="V47" s="207"/>
      <c r="W47" s="207"/>
      <c r="X47" s="207"/>
      <c r="Y47" s="207"/>
      <c r="Z47" s="208"/>
      <c r="AA47" s="208"/>
      <c r="AB47" s="208"/>
      <c r="AC47" s="208"/>
      <c r="AD47" s="208"/>
      <c r="AE47" s="208"/>
      <c r="AF47" s="208"/>
      <c r="AG47" s="208"/>
      <c r="AH47" s="181" t="s">
        <v>421</v>
      </c>
      <c r="AI47" s="204"/>
      <c r="AJ47" s="205" t="s">
        <v>721</v>
      </c>
      <c r="AK47" s="206" t="s">
        <v>307</v>
      </c>
      <c r="AL47" s="207"/>
      <c r="AM47" s="207"/>
      <c r="AN47" s="207"/>
      <c r="AO47" s="207"/>
      <c r="AP47" s="208"/>
      <c r="AQ47" s="208"/>
      <c r="AR47" s="208"/>
      <c r="AS47" s="208"/>
      <c r="AT47" s="208"/>
      <c r="AU47" s="208"/>
      <c r="AV47" s="208"/>
      <c r="AW47" s="208"/>
      <c r="AX47" s="181" t="s">
        <v>503</v>
      </c>
      <c r="AY47" s="204"/>
      <c r="AZ47" s="205" t="s">
        <v>721</v>
      </c>
      <c r="BA47" s="206" t="s">
        <v>307</v>
      </c>
      <c r="BB47" s="207"/>
      <c r="BC47" s="207"/>
      <c r="BD47" s="207"/>
      <c r="BE47" s="207"/>
      <c r="BF47" s="208"/>
      <c r="BG47" s="208"/>
      <c r="BH47" s="208"/>
      <c r="BI47" s="208"/>
      <c r="BJ47" s="208"/>
      <c r="BK47" s="208"/>
      <c r="BL47" s="208"/>
      <c r="BM47" s="208"/>
      <c r="BN47" s="181" t="s">
        <v>583</v>
      </c>
      <c r="BO47" s="204"/>
      <c r="BP47" s="205" t="s">
        <v>721</v>
      </c>
      <c r="BQ47" s="206" t="s">
        <v>307</v>
      </c>
      <c r="BR47" s="207"/>
      <c r="BS47" s="207"/>
      <c r="BT47" s="207"/>
      <c r="BU47" s="207"/>
      <c r="BV47" s="208"/>
      <c r="BW47" s="208"/>
      <c r="BX47" s="208"/>
      <c r="BY47" s="208"/>
      <c r="BZ47" s="208"/>
      <c r="CA47" s="208"/>
      <c r="CB47" s="208"/>
      <c r="CC47" s="208"/>
      <c r="CD47" s="208"/>
      <c r="CE47" s="181" t="s">
        <v>877</v>
      </c>
      <c r="CF47" s="204"/>
      <c r="CG47" s="205" t="s">
        <v>721</v>
      </c>
      <c r="CH47" s="206" t="s">
        <v>307</v>
      </c>
      <c r="CI47" s="207"/>
      <c r="CJ47" s="207"/>
      <c r="CK47" s="207"/>
      <c r="CL47" s="207"/>
      <c r="CM47" s="208"/>
      <c r="CN47" s="208">
        <f t="shared" si="10"/>
        <v>0</v>
      </c>
    </row>
    <row r="48" spans="1:92" s="61" customFormat="1" ht="19.5" customHeight="1" thickBot="1">
      <c r="A48" s="133" t="s">
        <v>82</v>
      </c>
      <c r="B48" s="159"/>
      <c r="C48" s="159"/>
      <c r="D48" s="159"/>
      <c r="E48" s="159"/>
      <c r="F48" s="159"/>
      <c r="G48" s="159"/>
      <c r="H48" s="159"/>
      <c r="I48" s="160"/>
      <c r="J48" s="160"/>
      <c r="K48" s="160"/>
      <c r="L48" s="160"/>
      <c r="M48" s="160"/>
      <c r="N48" s="160"/>
      <c r="O48" s="160"/>
      <c r="P48" s="160"/>
      <c r="Q48" s="160"/>
      <c r="R48" s="133" t="s">
        <v>341</v>
      </c>
      <c r="S48" s="159"/>
      <c r="T48" s="159"/>
      <c r="U48" s="159"/>
      <c r="V48" s="159"/>
      <c r="W48" s="159"/>
      <c r="X48" s="159"/>
      <c r="Y48" s="159"/>
      <c r="Z48" s="160"/>
      <c r="AA48" s="160"/>
      <c r="AB48" s="160"/>
      <c r="AC48" s="160"/>
      <c r="AD48" s="160"/>
      <c r="AE48" s="160"/>
      <c r="AF48" s="160"/>
      <c r="AG48" s="160"/>
      <c r="AH48" s="133" t="s">
        <v>422</v>
      </c>
      <c r="AI48" s="159"/>
      <c r="AJ48" s="159"/>
      <c r="AK48" s="159"/>
      <c r="AL48" s="159"/>
      <c r="AM48" s="159"/>
      <c r="AN48" s="159"/>
      <c r="AO48" s="159"/>
      <c r="AP48" s="160"/>
      <c r="AQ48" s="160"/>
      <c r="AR48" s="160"/>
      <c r="AS48" s="160"/>
      <c r="AT48" s="160"/>
      <c r="AU48" s="160"/>
      <c r="AV48" s="160"/>
      <c r="AW48" s="160"/>
      <c r="AX48" s="133" t="s">
        <v>504</v>
      </c>
      <c r="AY48" s="159"/>
      <c r="AZ48" s="159"/>
      <c r="BA48" s="159"/>
      <c r="BB48" s="159"/>
      <c r="BC48" s="159"/>
      <c r="BD48" s="159"/>
      <c r="BE48" s="159"/>
      <c r="BF48" s="160"/>
      <c r="BG48" s="160"/>
      <c r="BH48" s="160"/>
      <c r="BI48" s="160"/>
      <c r="BJ48" s="160"/>
      <c r="BK48" s="160"/>
      <c r="BL48" s="160"/>
      <c r="BM48" s="160"/>
      <c r="BN48" s="133" t="s">
        <v>584</v>
      </c>
      <c r="BO48" s="159"/>
      <c r="BP48" s="159"/>
      <c r="BQ48" s="159"/>
      <c r="BR48" s="159"/>
      <c r="BS48" s="159"/>
      <c r="BT48" s="159"/>
      <c r="BU48" s="159"/>
      <c r="BV48" s="160"/>
      <c r="BW48" s="160"/>
      <c r="BX48" s="160"/>
      <c r="BY48" s="160"/>
      <c r="BZ48" s="160"/>
      <c r="CA48" s="160"/>
      <c r="CB48" s="160"/>
      <c r="CC48" s="160"/>
      <c r="CD48" s="160"/>
      <c r="CE48" s="133" t="s">
        <v>878</v>
      </c>
      <c r="CF48" s="159"/>
      <c r="CG48" s="159"/>
      <c r="CH48" s="159"/>
      <c r="CI48" s="159"/>
      <c r="CJ48" s="159"/>
      <c r="CK48" s="159"/>
      <c r="CL48" s="159"/>
      <c r="CM48" s="160"/>
      <c r="CN48" s="160">
        <f t="shared" si="10"/>
        <v>0</v>
      </c>
    </row>
    <row r="49" spans="1:92" s="203" customFormat="1" ht="19.5" customHeight="1" thickBot="1">
      <c r="A49" s="181" t="s">
        <v>83</v>
      </c>
      <c r="B49" s="210" t="s">
        <v>740</v>
      </c>
      <c r="C49" s="211" t="s">
        <v>741</v>
      </c>
      <c r="D49" s="212"/>
      <c r="E49" s="212"/>
      <c r="F49" s="212"/>
      <c r="G49" s="212"/>
      <c r="H49" s="212"/>
      <c r="I49" s="213"/>
      <c r="J49" s="213"/>
      <c r="K49" s="213"/>
      <c r="L49" s="213"/>
      <c r="M49" s="213"/>
      <c r="N49" s="213"/>
      <c r="O49" s="213"/>
      <c r="P49" s="213"/>
      <c r="Q49" s="213"/>
      <c r="R49" s="181" t="s">
        <v>342</v>
      </c>
      <c r="S49" s="210" t="s">
        <v>740</v>
      </c>
      <c r="T49" s="211" t="s">
        <v>741</v>
      </c>
      <c r="U49" s="212"/>
      <c r="V49" s="212"/>
      <c r="W49" s="212"/>
      <c r="X49" s="212"/>
      <c r="Y49" s="212"/>
      <c r="Z49" s="213"/>
      <c r="AA49" s="213"/>
      <c r="AB49" s="213"/>
      <c r="AC49" s="213"/>
      <c r="AD49" s="213"/>
      <c r="AE49" s="213"/>
      <c r="AF49" s="213"/>
      <c r="AG49" s="213"/>
      <c r="AH49" s="181" t="s">
        <v>423</v>
      </c>
      <c r="AI49" s="210" t="s">
        <v>740</v>
      </c>
      <c r="AJ49" s="211" t="s">
        <v>741</v>
      </c>
      <c r="AK49" s="212"/>
      <c r="AL49" s="212"/>
      <c r="AM49" s="212"/>
      <c r="AN49" s="212"/>
      <c r="AO49" s="212"/>
      <c r="AP49" s="213"/>
      <c r="AQ49" s="213"/>
      <c r="AR49" s="213"/>
      <c r="AS49" s="213"/>
      <c r="AT49" s="213"/>
      <c r="AU49" s="213"/>
      <c r="AV49" s="213"/>
      <c r="AW49" s="213"/>
      <c r="AX49" s="181" t="s">
        <v>505</v>
      </c>
      <c r="AY49" s="210" t="s">
        <v>740</v>
      </c>
      <c r="AZ49" s="211" t="s">
        <v>741</v>
      </c>
      <c r="BA49" s="212"/>
      <c r="BB49" s="212"/>
      <c r="BC49" s="212"/>
      <c r="BD49" s="212"/>
      <c r="BE49" s="212"/>
      <c r="BF49" s="213"/>
      <c r="BG49" s="213"/>
      <c r="BH49" s="213"/>
      <c r="BI49" s="213"/>
      <c r="BJ49" s="213"/>
      <c r="BK49" s="213"/>
      <c r="BL49" s="213"/>
      <c r="BM49" s="213"/>
      <c r="BN49" s="181" t="s">
        <v>585</v>
      </c>
      <c r="BO49" s="210" t="s">
        <v>740</v>
      </c>
      <c r="BP49" s="211" t="s">
        <v>741</v>
      </c>
      <c r="BQ49" s="212"/>
      <c r="BR49" s="212"/>
      <c r="BS49" s="212"/>
      <c r="BT49" s="212"/>
      <c r="BU49" s="212"/>
      <c r="BV49" s="213"/>
      <c r="BW49" s="213"/>
      <c r="BX49" s="213"/>
      <c r="BY49" s="213"/>
      <c r="BZ49" s="213"/>
      <c r="CA49" s="213"/>
      <c r="CB49" s="213"/>
      <c r="CC49" s="213"/>
      <c r="CD49" s="213"/>
      <c r="CE49" s="181" t="s">
        <v>879</v>
      </c>
      <c r="CF49" s="210" t="s">
        <v>740</v>
      </c>
      <c r="CG49" s="211" t="s">
        <v>741</v>
      </c>
      <c r="CH49" s="212"/>
      <c r="CI49" s="212"/>
      <c r="CJ49" s="212"/>
      <c r="CK49" s="212"/>
      <c r="CL49" s="212"/>
      <c r="CM49" s="213"/>
      <c r="CN49" s="213">
        <f t="shared" si="10"/>
        <v>0</v>
      </c>
    </row>
    <row r="50" spans="1:92" s="186" customFormat="1" ht="30" customHeight="1" thickBot="1">
      <c r="A50" s="181" t="s">
        <v>84</v>
      </c>
      <c r="B50" s="353" t="s">
        <v>761</v>
      </c>
      <c r="C50" s="354"/>
      <c r="D50" s="354"/>
      <c r="E50" s="354"/>
      <c r="F50" s="354"/>
      <c r="G50" s="354"/>
      <c r="H50" s="354"/>
      <c r="I50" s="201">
        <f>SUM(I37,I39,I49)</f>
        <v>757</v>
      </c>
      <c r="J50" s="201">
        <f aca="true" t="shared" si="66" ref="J50:Q50">SUM(J37,J39,J49)</f>
        <v>5656</v>
      </c>
      <c r="K50" s="201">
        <f t="shared" si="66"/>
        <v>0</v>
      </c>
      <c r="L50" s="201">
        <f t="shared" si="66"/>
        <v>680</v>
      </c>
      <c r="M50" s="201">
        <f t="shared" si="66"/>
        <v>500</v>
      </c>
      <c r="N50" s="201">
        <f t="shared" si="66"/>
        <v>0</v>
      </c>
      <c r="O50" s="201">
        <f t="shared" si="66"/>
        <v>15647</v>
      </c>
      <c r="P50" s="201">
        <f t="shared" si="66"/>
        <v>49088</v>
      </c>
      <c r="Q50" s="201">
        <f t="shared" si="66"/>
        <v>45189</v>
      </c>
      <c r="R50" s="181" t="s">
        <v>343</v>
      </c>
      <c r="S50" s="353" t="s">
        <v>765</v>
      </c>
      <c r="T50" s="354"/>
      <c r="U50" s="354"/>
      <c r="V50" s="354"/>
      <c r="W50" s="354"/>
      <c r="X50" s="354"/>
      <c r="Y50" s="354"/>
      <c r="Z50" s="201">
        <f aca="true" t="shared" si="67" ref="Z50:AG50">SUM(Z37,Z39,Z49)</f>
        <v>0</v>
      </c>
      <c r="AA50" s="201">
        <f t="shared" si="67"/>
        <v>0</v>
      </c>
      <c r="AB50" s="201">
        <f t="shared" si="67"/>
        <v>0</v>
      </c>
      <c r="AC50" s="201">
        <f t="shared" si="67"/>
        <v>449312</v>
      </c>
      <c r="AD50" s="201">
        <f t="shared" si="67"/>
        <v>10000</v>
      </c>
      <c r="AE50" s="201">
        <f t="shared" si="67"/>
        <v>0</v>
      </c>
      <c r="AF50" s="201">
        <f t="shared" si="67"/>
        <v>153312</v>
      </c>
      <c r="AG50" s="201">
        <f t="shared" si="67"/>
        <v>2396900</v>
      </c>
      <c r="AH50" s="181" t="s">
        <v>424</v>
      </c>
      <c r="AI50" s="353" t="s">
        <v>761</v>
      </c>
      <c r="AJ50" s="354"/>
      <c r="AK50" s="354"/>
      <c r="AL50" s="354"/>
      <c r="AM50" s="354"/>
      <c r="AN50" s="354"/>
      <c r="AO50" s="354"/>
      <c r="AP50" s="201">
        <f aca="true" t="shared" si="68" ref="AP50:AW50">SUM(AP37,AP39,AP49)</f>
        <v>0</v>
      </c>
      <c r="AQ50" s="201">
        <f t="shared" si="68"/>
        <v>259448</v>
      </c>
      <c r="AR50" s="201">
        <f t="shared" si="68"/>
        <v>0</v>
      </c>
      <c r="AS50" s="201">
        <f t="shared" si="68"/>
        <v>0</v>
      </c>
      <c r="AT50" s="201">
        <f t="shared" si="68"/>
        <v>0</v>
      </c>
      <c r="AU50" s="201">
        <f t="shared" si="68"/>
        <v>0</v>
      </c>
      <c r="AV50" s="201">
        <f t="shared" si="68"/>
        <v>16182</v>
      </c>
      <c r="AW50" s="201">
        <f t="shared" si="68"/>
        <v>5896</v>
      </c>
      <c r="AX50" s="181" t="s">
        <v>506</v>
      </c>
      <c r="AY50" s="353" t="s">
        <v>761</v>
      </c>
      <c r="AZ50" s="354"/>
      <c r="BA50" s="354"/>
      <c r="BB50" s="354"/>
      <c r="BC50" s="354"/>
      <c r="BD50" s="354"/>
      <c r="BE50" s="354"/>
      <c r="BF50" s="201">
        <f aca="true" t="shared" si="69" ref="BF50:BM50">SUM(BF37,BF39,BF49)</f>
        <v>0</v>
      </c>
      <c r="BG50" s="201">
        <f t="shared" si="69"/>
        <v>0</v>
      </c>
      <c r="BH50" s="201">
        <f t="shared" si="69"/>
        <v>0</v>
      </c>
      <c r="BI50" s="201">
        <f t="shared" si="69"/>
        <v>0</v>
      </c>
      <c r="BJ50" s="201">
        <f t="shared" si="69"/>
        <v>0</v>
      </c>
      <c r="BK50" s="201">
        <f t="shared" si="69"/>
        <v>0</v>
      </c>
      <c r="BL50" s="201">
        <f t="shared" si="69"/>
        <v>0</v>
      </c>
      <c r="BM50" s="201">
        <f t="shared" si="69"/>
        <v>100</v>
      </c>
      <c r="BN50" s="181" t="s">
        <v>586</v>
      </c>
      <c r="BO50" s="353" t="s">
        <v>761</v>
      </c>
      <c r="BP50" s="354"/>
      <c r="BQ50" s="354"/>
      <c r="BR50" s="354"/>
      <c r="BS50" s="354"/>
      <c r="BT50" s="354"/>
      <c r="BU50" s="354"/>
      <c r="BV50" s="201">
        <f aca="true" t="shared" si="70" ref="BV50:CD50">SUM(BV37,BV39,BV49)</f>
        <v>2700</v>
      </c>
      <c r="BW50" s="201">
        <f t="shared" si="70"/>
        <v>0</v>
      </c>
      <c r="BX50" s="201">
        <f t="shared" si="70"/>
        <v>0</v>
      </c>
      <c r="BY50" s="201">
        <f t="shared" si="70"/>
        <v>22502</v>
      </c>
      <c r="BZ50" s="201">
        <f>SUM(BZ37,BZ39,BZ49)</f>
        <v>14266</v>
      </c>
      <c r="CA50" s="201">
        <f t="shared" si="70"/>
        <v>0</v>
      </c>
      <c r="CB50" s="201">
        <f t="shared" si="70"/>
        <v>0</v>
      </c>
      <c r="CC50" s="201">
        <f t="shared" si="70"/>
        <v>0</v>
      </c>
      <c r="CD50" s="201">
        <f t="shared" si="70"/>
        <v>0</v>
      </c>
      <c r="CE50" s="181" t="s">
        <v>880</v>
      </c>
      <c r="CF50" s="353" t="s">
        <v>761</v>
      </c>
      <c r="CG50" s="354"/>
      <c r="CH50" s="354"/>
      <c r="CI50" s="354"/>
      <c r="CJ50" s="354"/>
      <c r="CK50" s="354"/>
      <c r="CL50" s="354"/>
      <c r="CM50" s="201">
        <f>SUM(CM37,CM39,CM49)</f>
        <v>396</v>
      </c>
      <c r="CN50" s="201">
        <f t="shared" si="10"/>
        <v>3448531</v>
      </c>
    </row>
    <row r="51" spans="1:92" s="57" customFormat="1" ht="19.5" customHeight="1" thickBot="1">
      <c r="A51" s="133" t="s">
        <v>85</v>
      </c>
      <c r="B51" s="161"/>
      <c r="C51" s="162"/>
      <c r="D51" s="162"/>
      <c r="E51" s="162"/>
      <c r="F51" s="162"/>
      <c r="G51" s="162"/>
      <c r="H51" s="162"/>
      <c r="I51" s="162"/>
      <c r="J51" s="162"/>
      <c r="K51" s="162"/>
      <c r="L51" s="162"/>
      <c r="M51" s="162"/>
      <c r="N51" s="162"/>
      <c r="O51" s="162"/>
      <c r="P51" s="162"/>
      <c r="Q51" s="163"/>
      <c r="R51" s="133" t="s">
        <v>344</v>
      </c>
      <c r="S51" s="162"/>
      <c r="T51" s="162"/>
      <c r="U51" s="162"/>
      <c r="V51" s="162"/>
      <c r="W51" s="162"/>
      <c r="X51" s="162"/>
      <c r="Y51" s="162"/>
      <c r="Z51" s="162"/>
      <c r="AA51" s="162"/>
      <c r="AB51" s="162"/>
      <c r="AC51" s="162"/>
      <c r="AD51" s="162"/>
      <c r="AE51" s="162"/>
      <c r="AF51" s="162"/>
      <c r="AG51" s="163"/>
      <c r="AH51" s="133" t="s">
        <v>425</v>
      </c>
      <c r="AI51" s="162"/>
      <c r="AJ51" s="162"/>
      <c r="AK51" s="162"/>
      <c r="AL51" s="162"/>
      <c r="AM51" s="162"/>
      <c r="AN51" s="162"/>
      <c r="AO51" s="162"/>
      <c r="AP51" s="163"/>
      <c r="AQ51" s="162"/>
      <c r="AR51" s="162"/>
      <c r="AS51" s="162"/>
      <c r="AT51" s="162"/>
      <c r="AU51" s="162"/>
      <c r="AV51" s="162"/>
      <c r="AW51" s="162"/>
      <c r="AX51" s="133" t="s">
        <v>507</v>
      </c>
      <c r="AY51" s="162"/>
      <c r="AZ51" s="162"/>
      <c r="BA51" s="162"/>
      <c r="BB51" s="162"/>
      <c r="BC51" s="162"/>
      <c r="BD51" s="162"/>
      <c r="BE51" s="162"/>
      <c r="BF51" s="162"/>
      <c r="BG51" s="162"/>
      <c r="BH51" s="163"/>
      <c r="BI51" s="162"/>
      <c r="BJ51" s="162"/>
      <c r="BK51" s="162"/>
      <c r="BL51" s="162"/>
      <c r="BM51" s="162"/>
      <c r="BN51" s="133" t="s">
        <v>587</v>
      </c>
      <c r="BO51" s="162"/>
      <c r="BP51" s="162"/>
      <c r="BQ51" s="162"/>
      <c r="BR51" s="162"/>
      <c r="BS51" s="162"/>
      <c r="BT51" s="162"/>
      <c r="BU51" s="162"/>
      <c r="BV51" s="162"/>
      <c r="BW51" s="163"/>
      <c r="BX51" s="162"/>
      <c r="BY51" s="162"/>
      <c r="BZ51" s="162"/>
      <c r="CA51" s="162"/>
      <c r="CB51" s="162"/>
      <c r="CC51" s="162"/>
      <c r="CD51" s="162"/>
      <c r="CE51" s="133" t="s">
        <v>881</v>
      </c>
      <c r="CF51" s="162"/>
      <c r="CG51" s="162"/>
      <c r="CH51" s="162"/>
      <c r="CI51" s="162"/>
      <c r="CJ51" s="162"/>
      <c r="CK51" s="162"/>
      <c r="CL51" s="162"/>
      <c r="CM51" s="162"/>
      <c r="CN51" s="163"/>
    </row>
    <row r="52" spans="1:92" ht="115.5" thickBot="1">
      <c r="A52" s="133" t="s">
        <v>86</v>
      </c>
      <c r="B52" s="350" t="s">
        <v>156</v>
      </c>
      <c r="C52" s="350"/>
      <c r="D52" s="350"/>
      <c r="E52" s="350"/>
      <c r="F52" s="350"/>
      <c r="G52" s="350"/>
      <c r="H52" s="350"/>
      <c r="I52" s="134" t="s">
        <v>962</v>
      </c>
      <c r="J52" s="134" t="s">
        <v>171</v>
      </c>
      <c r="K52" s="134" t="s">
        <v>172</v>
      </c>
      <c r="L52" s="134" t="s">
        <v>173</v>
      </c>
      <c r="M52" s="134" t="s">
        <v>174</v>
      </c>
      <c r="N52" s="134" t="s">
        <v>175</v>
      </c>
      <c r="O52" s="134" t="s">
        <v>176</v>
      </c>
      <c r="P52" s="134" t="s">
        <v>177</v>
      </c>
      <c r="Q52" s="134" t="s">
        <v>178</v>
      </c>
      <c r="R52" s="133" t="s">
        <v>345</v>
      </c>
      <c r="S52" s="350" t="s">
        <v>156</v>
      </c>
      <c r="T52" s="350"/>
      <c r="U52" s="350"/>
      <c r="V52" s="350"/>
      <c r="W52" s="350"/>
      <c r="X52" s="350"/>
      <c r="Y52" s="350"/>
      <c r="Z52" s="134" t="s">
        <v>179</v>
      </c>
      <c r="AA52" s="134" t="s">
        <v>180</v>
      </c>
      <c r="AB52" s="134" t="s">
        <v>776</v>
      </c>
      <c r="AC52" s="134" t="s">
        <v>181</v>
      </c>
      <c r="AD52" s="134" t="s">
        <v>182</v>
      </c>
      <c r="AE52" s="134" t="s">
        <v>183</v>
      </c>
      <c r="AF52" s="134" t="s">
        <v>766</v>
      </c>
      <c r="AG52" s="134" t="s">
        <v>771</v>
      </c>
      <c r="AH52" s="133" t="s">
        <v>426</v>
      </c>
      <c r="AI52" s="350" t="s">
        <v>156</v>
      </c>
      <c r="AJ52" s="350"/>
      <c r="AK52" s="350"/>
      <c r="AL52" s="350"/>
      <c r="AM52" s="350"/>
      <c r="AN52" s="350"/>
      <c r="AO52" s="350"/>
      <c r="AP52" s="134" t="s">
        <v>923</v>
      </c>
      <c r="AQ52" s="134" t="s">
        <v>184</v>
      </c>
      <c r="AR52" s="134" t="s">
        <v>772</v>
      </c>
      <c r="AS52" s="134" t="s">
        <v>185</v>
      </c>
      <c r="AT52" s="134" t="s">
        <v>186</v>
      </c>
      <c r="AU52" s="134" t="s">
        <v>187</v>
      </c>
      <c r="AV52" s="134" t="s">
        <v>921</v>
      </c>
      <c r="AW52" s="134" t="s">
        <v>922</v>
      </c>
      <c r="AX52" s="133" t="s">
        <v>508</v>
      </c>
      <c r="AY52" s="350" t="s">
        <v>156</v>
      </c>
      <c r="AZ52" s="350"/>
      <c r="BA52" s="350"/>
      <c r="BB52" s="350"/>
      <c r="BC52" s="350"/>
      <c r="BD52" s="350"/>
      <c r="BE52" s="350"/>
      <c r="BF52" s="134" t="s">
        <v>188</v>
      </c>
      <c r="BG52" s="134" t="s">
        <v>189</v>
      </c>
      <c r="BH52" s="134" t="s">
        <v>190</v>
      </c>
      <c r="BI52" s="134" t="s">
        <v>191</v>
      </c>
      <c r="BJ52" s="134" t="s">
        <v>777</v>
      </c>
      <c r="BK52" s="134" t="s">
        <v>192</v>
      </c>
      <c r="BL52" s="134" t="s">
        <v>774</v>
      </c>
      <c r="BM52" s="134" t="s">
        <v>193</v>
      </c>
      <c r="BN52" s="133" t="s">
        <v>588</v>
      </c>
      <c r="BO52" s="350" t="s">
        <v>156</v>
      </c>
      <c r="BP52" s="350"/>
      <c r="BQ52" s="350"/>
      <c r="BR52" s="350"/>
      <c r="BS52" s="350"/>
      <c r="BT52" s="350"/>
      <c r="BU52" s="350"/>
      <c r="BV52" s="134" t="s">
        <v>773</v>
      </c>
      <c r="BW52" s="134" t="s">
        <v>194</v>
      </c>
      <c r="BX52" s="134" t="s">
        <v>195</v>
      </c>
      <c r="BY52" s="62" t="s">
        <v>196</v>
      </c>
      <c r="BZ52" s="62" t="s">
        <v>963</v>
      </c>
      <c r="CA52" s="134" t="s">
        <v>811</v>
      </c>
      <c r="CB52" s="134" t="s">
        <v>775</v>
      </c>
      <c r="CC52" s="134" t="s">
        <v>197</v>
      </c>
      <c r="CD52" s="134" t="s">
        <v>612</v>
      </c>
      <c r="CE52" s="133" t="s">
        <v>882</v>
      </c>
      <c r="CF52" s="350" t="s">
        <v>156</v>
      </c>
      <c r="CG52" s="350"/>
      <c r="CH52" s="350"/>
      <c r="CI52" s="350"/>
      <c r="CJ52" s="350"/>
      <c r="CK52" s="350"/>
      <c r="CL52" s="350"/>
      <c r="CM52" s="134" t="s">
        <v>613</v>
      </c>
      <c r="CN52" s="134" t="s">
        <v>170</v>
      </c>
    </row>
    <row r="53" spans="1:92" ht="30.75" thickBot="1">
      <c r="A53" s="133" t="s">
        <v>87</v>
      </c>
      <c r="B53" s="317"/>
      <c r="C53" s="318"/>
      <c r="D53" s="318"/>
      <c r="E53" s="318"/>
      <c r="F53" s="318"/>
      <c r="G53" s="318"/>
      <c r="H53" s="318"/>
      <c r="I53" s="134" t="s">
        <v>812</v>
      </c>
      <c r="J53" s="134" t="s">
        <v>812</v>
      </c>
      <c r="K53" s="134" t="s">
        <v>812</v>
      </c>
      <c r="L53" s="134" t="s">
        <v>812</v>
      </c>
      <c r="M53" s="134" t="s">
        <v>812</v>
      </c>
      <c r="N53" s="134" t="s">
        <v>812</v>
      </c>
      <c r="O53" s="134" t="s">
        <v>812</v>
      </c>
      <c r="P53" s="134" t="s">
        <v>812</v>
      </c>
      <c r="Q53" s="134" t="s">
        <v>812</v>
      </c>
      <c r="R53" s="133" t="s">
        <v>346</v>
      </c>
      <c r="S53" s="317"/>
      <c r="T53" s="318"/>
      <c r="U53" s="318"/>
      <c r="V53" s="318"/>
      <c r="W53" s="318"/>
      <c r="X53" s="318"/>
      <c r="Y53" s="318"/>
      <c r="Z53" s="134" t="s">
        <v>812</v>
      </c>
      <c r="AA53" s="134" t="s">
        <v>812</v>
      </c>
      <c r="AB53" s="134" t="s">
        <v>812</v>
      </c>
      <c r="AC53" s="134" t="s">
        <v>812</v>
      </c>
      <c r="AD53" s="134" t="s">
        <v>812</v>
      </c>
      <c r="AE53" s="134" t="s">
        <v>812</v>
      </c>
      <c r="AF53" s="134" t="s">
        <v>812</v>
      </c>
      <c r="AG53" s="134" t="s">
        <v>812</v>
      </c>
      <c r="AH53" s="133" t="s">
        <v>427</v>
      </c>
      <c r="AI53" s="317"/>
      <c r="AJ53" s="318"/>
      <c r="AK53" s="318"/>
      <c r="AL53" s="318"/>
      <c r="AM53" s="318"/>
      <c r="AN53" s="318"/>
      <c r="AO53" s="318"/>
      <c r="AP53" s="134" t="s">
        <v>812</v>
      </c>
      <c r="AQ53" s="134" t="s">
        <v>812</v>
      </c>
      <c r="AR53" s="134" t="s">
        <v>812</v>
      </c>
      <c r="AS53" s="134" t="s">
        <v>812</v>
      </c>
      <c r="AT53" s="134" t="s">
        <v>812</v>
      </c>
      <c r="AU53" s="134" t="s">
        <v>812</v>
      </c>
      <c r="AV53" s="134" t="s">
        <v>812</v>
      </c>
      <c r="AW53" s="134" t="s">
        <v>812</v>
      </c>
      <c r="AX53" s="133" t="s">
        <v>509</v>
      </c>
      <c r="AY53" s="317"/>
      <c r="AZ53" s="318"/>
      <c r="BA53" s="318"/>
      <c r="BB53" s="318"/>
      <c r="BC53" s="318"/>
      <c r="BD53" s="318"/>
      <c r="BE53" s="318"/>
      <c r="BF53" s="134" t="s">
        <v>812</v>
      </c>
      <c r="BG53" s="134" t="s">
        <v>812</v>
      </c>
      <c r="BH53" s="134" t="s">
        <v>812</v>
      </c>
      <c r="BI53" s="134" t="s">
        <v>812</v>
      </c>
      <c r="BJ53" s="134" t="s">
        <v>812</v>
      </c>
      <c r="BK53" s="134" t="s">
        <v>812</v>
      </c>
      <c r="BL53" s="134" t="s">
        <v>812</v>
      </c>
      <c r="BM53" s="134" t="s">
        <v>812</v>
      </c>
      <c r="BN53" s="133" t="s">
        <v>589</v>
      </c>
      <c r="BO53" s="317"/>
      <c r="BP53" s="318"/>
      <c r="BQ53" s="318"/>
      <c r="BR53" s="318"/>
      <c r="BS53" s="318"/>
      <c r="BT53" s="318"/>
      <c r="BU53" s="318"/>
      <c r="BV53" s="134" t="s">
        <v>812</v>
      </c>
      <c r="BW53" s="134" t="s">
        <v>812</v>
      </c>
      <c r="BX53" s="134" t="s">
        <v>812</v>
      </c>
      <c r="BY53" s="134" t="s">
        <v>812</v>
      </c>
      <c r="BZ53" s="134" t="s">
        <v>812</v>
      </c>
      <c r="CA53" s="134" t="s">
        <v>812</v>
      </c>
      <c r="CB53" s="134" t="s">
        <v>812</v>
      </c>
      <c r="CC53" s="134" t="s">
        <v>812</v>
      </c>
      <c r="CD53" s="134" t="s">
        <v>812</v>
      </c>
      <c r="CE53" s="133" t="s">
        <v>883</v>
      </c>
      <c r="CF53" s="317"/>
      <c r="CG53" s="318"/>
      <c r="CH53" s="318"/>
      <c r="CI53" s="318"/>
      <c r="CJ53" s="318"/>
      <c r="CK53" s="318"/>
      <c r="CL53" s="318"/>
      <c r="CM53" s="134" t="s">
        <v>812</v>
      </c>
      <c r="CN53" s="134" t="s">
        <v>812</v>
      </c>
    </row>
    <row r="54" spans="1:92" s="217" customFormat="1" ht="19.5" customHeight="1" thickBot="1">
      <c r="A54" s="181" t="s">
        <v>88</v>
      </c>
      <c r="B54" s="214" t="s">
        <v>115</v>
      </c>
      <c r="C54" s="215" t="s">
        <v>145</v>
      </c>
      <c r="D54" s="215"/>
      <c r="E54" s="215"/>
      <c r="F54" s="215"/>
      <c r="G54" s="215"/>
      <c r="H54" s="215"/>
      <c r="I54" s="216">
        <f>SUM(I55:I58,I64)</f>
        <v>0</v>
      </c>
      <c r="J54" s="216">
        <f aca="true" t="shared" si="71" ref="J54:Q54">SUM(J55:J58,J64)</f>
        <v>29365</v>
      </c>
      <c r="K54" s="216">
        <f t="shared" si="71"/>
        <v>46181</v>
      </c>
      <c r="L54" s="216">
        <f t="shared" si="71"/>
        <v>0</v>
      </c>
      <c r="M54" s="216">
        <f t="shared" si="71"/>
        <v>0</v>
      </c>
      <c r="N54" s="216">
        <f t="shared" si="71"/>
        <v>27074</v>
      </c>
      <c r="O54" s="216">
        <f t="shared" si="71"/>
        <v>5021</v>
      </c>
      <c r="P54" s="216">
        <f t="shared" si="71"/>
        <v>47925</v>
      </c>
      <c r="Q54" s="216">
        <f t="shared" si="71"/>
        <v>47968</v>
      </c>
      <c r="R54" s="181" t="s">
        <v>347</v>
      </c>
      <c r="S54" s="214" t="s">
        <v>115</v>
      </c>
      <c r="T54" s="215" t="s">
        <v>145</v>
      </c>
      <c r="U54" s="215"/>
      <c r="V54" s="215"/>
      <c r="W54" s="215"/>
      <c r="X54" s="215"/>
      <c r="Y54" s="215"/>
      <c r="Z54" s="216">
        <f aca="true" t="shared" si="72" ref="Z54:AG54">SUM(Z55:Z58,Z64)</f>
        <v>3764</v>
      </c>
      <c r="AA54" s="216">
        <f t="shared" si="72"/>
        <v>52101</v>
      </c>
      <c r="AB54" s="216">
        <f t="shared" si="72"/>
        <v>29563</v>
      </c>
      <c r="AC54" s="216">
        <f t="shared" si="72"/>
        <v>615890</v>
      </c>
      <c r="AD54" s="216">
        <f t="shared" si="72"/>
        <v>67583</v>
      </c>
      <c r="AE54" s="216">
        <f t="shared" si="72"/>
        <v>70500</v>
      </c>
      <c r="AF54" s="216">
        <f t="shared" si="72"/>
        <v>24577</v>
      </c>
      <c r="AG54" s="216">
        <f t="shared" si="72"/>
        <v>0</v>
      </c>
      <c r="AH54" s="181" t="s">
        <v>428</v>
      </c>
      <c r="AI54" s="214" t="s">
        <v>115</v>
      </c>
      <c r="AJ54" s="215" t="s">
        <v>145</v>
      </c>
      <c r="AK54" s="215"/>
      <c r="AL54" s="215"/>
      <c r="AM54" s="215"/>
      <c r="AN54" s="215"/>
      <c r="AO54" s="215"/>
      <c r="AP54" s="216">
        <f aca="true" t="shared" si="73" ref="AP54:AW54">SUM(AP55:AP58,AP64)</f>
        <v>7480</v>
      </c>
      <c r="AQ54" s="216">
        <f t="shared" si="73"/>
        <v>0</v>
      </c>
      <c r="AR54" s="216">
        <f t="shared" si="73"/>
        <v>0</v>
      </c>
      <c r="AS54" s="216">
        <f t="shared" si="73"/>
        <v>18341</v>
      </c>
      <c r="AT54" s="216">
        <f t="shared" si="73"/>
        <v>2540</v>
      </c>
      <c r="AU54" s="216">
        <f t="shared" si="73"/>
        <v>180</v>
      </c>
      <c r="AV54" s="216">
        <f t="shared" si="73"/>
        <v>17041</v>
      </c>
      <c r="AW54" s="216">
        <f t="shared" si="73"/>
        <v>6291</v>
      </c>
      <c r="AX54" s="181" t="s">
        <v>510</v>
      </c>
      <c r="AY54" s="214" t="s">
        <v>115</v>
      </c>
      <c r="AZ54" s="215" t="s">
        <v>145</v>
      </c>
      <c r="BA54" s="215"/>
      <c r="BB54" s="215"/>
      <c r="BC54" s="215"/>
      <c r="BD54" s="215"/>
      <c r="BE54" s="215"/>
      <c r="BF54" s="216">
        <f aca="true" t="shared" si="74" ref="BF54:BM54">SUM(BF55:BF58,BF64)</f>
        <v>6230</v>
      </c>
      <c r="BG54" s="216">
        <f t="shared" si="74"/>
        <v>50</v>
      </c>
      <c r="BH54" s="216">
        <f t="shared" si="74"/>
        <v>3000</v>
      </c>
      <c r="BI54" s="216">
        <f t="shared" si="74"/>
        <v>150</v>
      </c>
      <c r="BJ54" s="216">
        <f t="shared" si="74"/>
        <v>2389</v>
      </c>
      <c r="BK54" s="216">
        <f t="shared" si="74"/>
        <v>7410</v>
      </c>
      <c r="BL54" s="216">
        <f t="shared" si="74"/>
        <v>0</v>
      </c>
      <c r="BM54" s="216">
        <f t="shared" si="74"/>
        <v>700</v>
      </c>
      <c r="BN54" s="181" t="s">
        <v>590</v>
      </c>
      <c r="BO54" s="214" t="s">
        <v>115</v>
      </c>
      <c r="BP54" s="215" t="s">
        <v>145</v>
      </c>
      <c r="BQ54" s="215"/>
      <c r="BR54" s="215"/>
      <c r="BS54" s="215"/>
      <c r="BT54" s="215"/>
      <c r="BU54" s="215"/>
      <c r="BV54" s="216">
        <f aca="true" t="shared" si="75" ref="BV54:CD54">SUM(BV55:BV58,BV64)</f>
        <v>0</v>
      </c>
      <c r="BW54" s="216">
        <f t="shared" si="75"/>
        <v>12656</v>
      </c>
      <c r="BX54" s="216">
        <f t="shared" si="75"/>
        <v>23835</v>
      </c>
      <c r="BY54" s="216">
        <f t="shared" si="75"/>
        <v>22179</v>
      </c>
      <c r="BZ54" s="216">
        <f>SUM(BZ55:BZ58,BZ64)</f>
        <v>5185</v>
      </c>
      <c r="CA54" s="216">
        <f t="shared" si="75"/>
        <v>0</v>
      </c>
      <c r="CB54" s="216">
        <f t="shared" si="75"/>
        <v>7343</v>
      </c>
      <c r="CC54" s="216">
        <f t="shared" si="75"/>
        <v>28000</v>
      </c>
      <c r="CD54" s="216">
        <f t="shared" si="75"/>
        <v>15765</v>
      </c>
      <c r="CE54" s="181" t="s">
        <v>884</v>
      </c>
      <c r="CF54" s="214" t="s">
        <v>115</v>
      </c>
      <c r="CG54" s="215" t="s">
        <v>145</v>
      </c>
      <c r="CH54" s="215"/>
      <c r="CI54" s="215"/>
      <c r="CJ54" s="215"/>
      <c r="CK54" s="215"/>
      <c r="CL54" s="215"/>
      <c r="CM54" s="216">
        <f>SUM(CM55:CM58,CM64)</f>
        <v>0</v>
      </c>
      <c r="CN54" s="216">
        <f>I54+J54+K54+L54+M54+N54+O54+P54+Q54+Z54+AA54+AB54+AC54+AD54+AE54+AF54+AG54+AQ54+AR54+AS54+AU54+AV54+AW54+BG54+BH54+BI54+BK54+BL54+BM54+BW54+BX54+BY54+CB54+CC54+CD54+AP54+BZ54+AT54+BF54+BJ54+BV54+CA54+CM54</f>
        <v>1254277</v>
      </c>
    </row>
    <row r="55" spans="1:92" s="217" customFormat="1" ht="19.5" customHeight="1" thickBot="1">
      <c r="A55" s="181" t="s">
        <v>89</v>
      </c>
      <c r="B55" s="218"/>
      <c r="C55" s="219" t="s">
        <v>117</v>
      </c>
      <c r="D55" s="220" t="s">
        <v>146</v>
      </c>
      <c r="E55" s="220"/>
      <c r="F55" s="220"/>
      <c r="G55" s="220"/>
      <c r="H55" s="221"/>
      <c r="I55" s="222"/>
      <c r="J55" s="222"/>
      <c r="K55" s="222"/>
      <c r="L55" s="222"/>
      <c r="M55" s="222"/>
      <c r="N55" s="222"/>
      <c r="O55" s="222"/>
      <c r="P55" s="222"/>
      <c r="Q55" s="222"/>
      <c r="R55" s="181" t="s">
        <v>348</v>
      </c>
      <c r="S55" s="218"/>
      <c r="T55" s="219" t="s">
        <v>117</v>
      </c>
      <c r="U55" s="220" t="s">
        <v>146</v>
      </c>
      <c r="V55" s="220"/>
      <c r="W55" s="220"/>
      <c r="X55" s="220"/>
      <c r="Y55" s="221"/>
      <c r="Z55" s="222"/>
      <c r="AA55" s="222"/>
      <c r="AB55" s="222">
        <v>23285</v>
      </c>
      <c r="AC55" s="222">
        <v>4002</v>
      </c>
      <c r="AD55" s="222">
        <v>66</v>
      </c>
      <c r="AE55" s="222"/>
      <c r="AF55" s="222">
        <v>864</v>
      </c>
      <c r="AG55" s="222"/>
      <c r="AH55" s="181" t="s">
        <v>429</v>
      </c>
      <c r="AI55" s="218"/>
      <c r="AJ55" s="219" t="s">
        <v>117</v>
      </c>
      <c r="AK55" s="220" t="s">
        <v>146</v>
      </c>
      <c r="AL55" s="220"/>
      <c r="AM55" s="220"/>
      <c r="AN55" s="220"/>
      <c r="AO55" s="221"/>
      <c r="AP55" s="222"/>
      <c r="AQ55" s="222"/>
      <c r="AR55" s="222"/>
      <c r="AS55" s="222"/>
      <c r="AT55" s="222"/>
      <c r="AU55" s="222"/>
      <c r="AV55" s="222">
        <v>11910</v>
      </c>
      <c r="AW55" s="222">
        <v>4822</v>
      </c>
      <c r="AX55" s="181" t="s">
        <v>511</v>
      </c>
      <c r="AY55" s="218"/>
      <c r="AZ55" s="219" t="s">
        <v>117</v>
      </c>
      <c r="BA55" s="220" t="s">
        <v>146</v>
      </c>
      <c r="BB55" s="220"/>
      <c r="BC55" s="220"/>
      <c r="BD55" s="220"/>
      <c r="BE55" s="221"/>
      <c r="BF55" s="222"/>
      <c r="BG55" s="222"/>
      <c r="BH55" s="222"/>
      <c r="BI55" s="222"/>
      <c r="BJ55" s="222"/>
      <c r="BK55" s="222"/>
      <c r="BL55" s="222"/>
      <c r="BM55" s="222"/>
      <c r="BN55" s="181" t="s">
        <v>591</v>
      </c>
      <c r="BO55" s="218"/>
      <c r="BP55" s="219" t="s">
        <v>117</v>
      </c>
      <c r="BQ55" s="220" t="s">
        <v>146</v>
      </c>
      <c r="BR55" s="220"/>
      <c r="BS55" s="220"/>
      <c r="BT55" s="220"/>
      <c r="BU55" s="221"/>
      <c r="BV55" s="222"/>
      <c r="BW55" s="222"/>
      <c r="BX55" s="222"/>
      <c r="BY55" s="222">
        <v>17438</v>
      </c>
      <c r="BZ55" s="222">
        <v>3354</v>
      </c>
      <c r="CA55" s="222"/>
      <c r="CB55" s="222"/>
      <c r="CC55" s="222"/>
      <c r="CD55" s="222"/>
      <c r="CE55" s="181" t="s">
        <v>885</v>
      </c>
      <c r="CF55" s="218"/>
      <c r="CG55" s="219" t="s">
        <v>117</v>
      </c>
      <c r="CH55" s="220" t="s">
        <v>146</v>
      </c>
      <c r="CI55" s="220"/>
      <c r="CJ55" s="220"/>
      <c r="CK55" s="220"/>
      <c r="CL55" s="221"/>
      <c r="CM55" s="222"/>
      <c r="CN55" s="222">
        <f aca="true" t="shared" si="76" ref="CN55:CN85">I55+J55+K55+L55+M55+N55+O55+P55+Q55+Z55+AA55+AB55+AC55+AD55+AE55+AF55+AG55+AQ55+AR55+AS55+AU55+AV55+AW55+BG55+BH55+BI55+BK55+BL55+BM55+BW55+BX55+BY55+CB55+CC55+CD55+AP55+BZ55+AT55+BF55+BJ55+BV55+CA55+CM55</f>
        <v>65741</v>
      </c>
    </row>
    <row r="56" spans="1:92" s="217" customFormat="1" ht="19.5" customHeight="1" thickBot="1">
      <c r="A56" s="181" t="s">
        <v>90</v>
      </c>
      <c r="B56" s="218"/>
      <c r="C56" s="219" t="s">
        <v>119</v>
      </c>
      <c r="D56" s="223" t="s">
        <v>722</v>
      </c>
      <c r="E56" s="224"/>
      <c r="F56" s="223"/>
      <c r="G56" s="223"/>
      <c r="H56" s="225"/>
      <c r="I56" s="226"/>
      <c r="J56" s="226"/>
      <c r="K56" s="226"/>
      <c r="L56" s="226"/>
      <c r="M56" s="226"/>
      <c r="N56" s="226"/>
      <c r="O56" s="226"/>
      <c r="P56" s="226"/>
      <c r="Q56" s="226"/>
      <c r="R56" s="181" t="s">
        <v>349</v>
      </c>
      <c r="S56" s="218"/>
      <c r="T56" s="219" t="s">
        <v>119</v>
      </c>
      <c r="U56" s="223" t="s">
        <v>722</v>
      </c>
      <c r="V56" s="224"/>
      <c r="W56" s="223"/>
      <c r="X56" s="223"/>
      <c r="Y56" s="225"/>
      <c r="Z56" s="226"/>
      <c r="AA56" s="226"/>
      <c r="AB56" s="226">
        <v>6278</v>
      </c>
      <c r="AC56" s="226">
        <v>580</v>
      </c>
      <c r="AD56" s="226">
        <v>4216</v>
      </c>
      <c r="AE56" s="226"/>
      <c r="AF56" s="226">
        <v>436</v>
      </c>
      <c r="AG56" s="226"/>
      <c r="AH56" s="181" t="s">
        <v>430</v>
      </c>
      <c r="AI56" s="218"/>
      <c r="AJ56" s="219" t="s">
        <v>119</v>
      </c>
      <c r="AK56" s="223" t="s">
        <v>722</v>
      </c>
      <c r="AL56" s="224"/>
      <c r="AM56" s="223"/>
      <c r="AN56" s="223"/>
      <c r="AO56" s="225"/>
      <c r="AP56" s="226"/>
      <c r="AQ56" s="226"/>
      <c r="AR56" s="226"/>
      <c r="AS56" s="226"/>
      <c r="AT56" s="226"/>
      <c r="AU56" s="226"/>
      <c r="AV56" s="226">
        <v>3086</v>
      </c>
      <c r="AW56" s="226">
        <v>1231</v>
      </c>
      <c r="AX56" s="181" t="s">
        <v>512</v>
      </c>
      <c r="AY56" s="218"/>
      <c r="AZ56" s="219" t="s">
        <v>119</v>
      </c>
      <c r="BA56" s="223" t="s">
        <v>722</v>
      </c>
      <c r="BB56" s="224"/>
      <c r="BC56" s="223"/>
      <c r="BD56" s="223"/>
      <c r="BE56" s="225"/>
      <c r="BF56" s="226"/>
      <c r="BG56" s="226"/>
      <c r="BH56" s="226"/>
      <c r="BI56" s="226"/>
      <c r="BJ56" s="226"/>
      <c r="BK56" s="226"/>
      <c r="BL56" s="226"/>
      <c r="BM56" s="226"/>
      <c r="BN56" s="181" t="s">
        <v>592</v>
      </c>
      <c r="BO56" s="218"/>
      <c r="BP56" s="219" t="s">
        <v>119</v>
      </c>
      <c r="BQ56" s="223" t="s">
        <v>722</v>
      </c>
      <c r="BR56" s="224"/>
      <c r="BS56" s="223"/>
      <c r="BT56" s="223"/>
      <c r="BU56" s="225"/>
      <c r="BV56" s="226"/>
      <c r="BW56" s="226"/>
      <c r="BX56" s="226"/>
      <c r="BY56" s="226">
        <v>2384</v>
      </c>
      <c r="BZ56" s="226">
        <v>456</v>
      </c>
      <c r="CA56" s="226"/>
      <c r="CB56" s="226"/>
      <c r="CC56" s="226"/>
      <c r="CD56" s="226"/>
      <c r="CE56" s="181" t="s">
        <v>886</v>
      </c>
      <c r="CF56" s="218"/>
      <c r="CG56" s="219" t="s">
        <v>119</v>
      </c>
      <c r="CH56" s="223" t="s">
        <v>722</v>
      </c>
      <c r="CI56" s="224"/>
      <c r="CJ56" s="223"/>
      <c r="CK56" s="223"/>
      <c r="CL56" s="225"/>
      <c r="CM56" s="226"/>
      <c r="CN56" s="222">
        <f t="shared" si="76"/>
        <v>18667</v>
      </c>
    </row>
    <row r="57" spans="1:92" s="217" customFormat="1" ht="19.5" customHeight="1" thickBot="1">
      <c r="A57" s="181" t="s">
        <v>91</v>
      </c>
      <c r="B57" s="218"/>
      <c r="C57" s="219" t="s">
        <v>120</v>
      </c>
      <c r="D57" s="223" t="s">
        <v>723</v>
      </c>
      <c r="E57" s="224"/>
      <c r="F57" s="223"/>
      <c r="G57" s="223"/>
      <c r="H57" s="225"/>
      <c r="I57" s="226"/>
      <c r="J57" s="226">
        <v>29365</v>
      </c>
      <c r="K57" s="226">
        <v>46181</v>
      </c>
      <c r="L57" s="226"/>
      <c r="M57" s="226"/>
      <c r="N57" s="226">
        <v>27074</v>
      </c>
      <c r="O57" s="226">
        <v>5021</v>
      </c>
      <c r="P57" s="226">
        <v>47925</v>
      </c>
      <c r="Q57" s="226">
        <v>47968</v>
      </c>
      <c r="R57" s="181" t="s">
        <v>350</v>
      </c>
      <c r="S57" s="218"/>
      <c r="T57" s="219" t="s">
        <v>120</v>
      </c>
      <c r="U57" s="223" t="s">
        <v>723</v>
      </c>
      <c r="V57" s="224"/>
      <c r="W57" s="223"/>
      <c r="X57" s="223"/>
      <c r="Y57" s="225"/>
      <c r="Z57" s="226">
        <v>3764</v>
      </c>
      <c r="AA57" s="226">
        <v>52101</v>
      </c>
      <c r="AB57" s="226"/>
      <c r="AC57" s="226">
        <v>149181</v>
      </c>
      <c r="AD57" s="226">
        <v>61051</v>
      </c>
      <c r="AE57" s="226">
        <v>70500</v>
      </c>
      <c r="AF57" s="226">
        <v>15674</v>
      </c>
      <c r="AG57" s="226"/>
      <c r="AH57" s="181" t="s">
        <v>431</v>
      </c>
      <c r="AI57" s="218"/>
      <c r="AJ57" s="219" t="s">
        <v>120</v>
      </c>
      <c r="AK57" s="223" t="s">
        <v>723</v>
      </c>
      <c r="AL57" s="224"/>
      <c r="AM57" s="223"/>
      <c r="AN57" s="223"/>
      <c r="AO57" s="225"/>
      <c r="AP57" s="226">
        <v>7480</v>
      </c>
      <c r="AQ57" s="226"/>
      <c r="AR57" s="226"/>
      <c r="AS57" s="226"/>
      <c r="AT57" s="226">
        <v>2540</v>
      </c>
      <c r="AU57" s="226">
        <v>180</v>
      </c>
      <c r="AV57" s="226">
        <v>2045</v>
      </c>
      <c r="AW57" s="226">
        <v>238</v>
      </c>
      <c r="AX57" s="181" t="s">
        <v>513</v>
      </c>
      <c r="AY57" s="218"/>
      <c r="AZ57" s="219" t="s">
        <v>120</v>
      </c>
      <c r="BA57" s="223" t="s">
        <v>723</v>
      </c>
      <c r="BB57" s="224"/>
      <c r="BC57" s="223"/>
      <c r="BD57" s="223"/>
      <c r="BE57" s="225"/>
      <c r="BF57" s="226"/>
      <c r="BG57" s="226"/>
      <c r="BH57" s="226"/>
      <c r="BI57" s="226"/>
      <c r="BJ57" s="226"/>
      <c r="BK57" s="226"/>
      <c r="BL57" s="226"/>
      <c r="BM57" s="226"/>
      <c r="BN57" s="181" t="s">
        <v>593</v>
      </c>
      <c r="BO57" s="218"/>
      <c r="BP57" s="219" t="s">
        <v>120</v>
      </c>
      <c r="BQ57" s="223" t="s">
        <v>723</v>
      </c>
      <c r="BR57" s="224"/>
      <c r="BS57" s="223"/>
      <c r="BT57" s="223"/>
      <c r="BU57" s="225"/>
      <c r="BV57" s="226"/>
      <c r="BW57" s="226"/>
      <c r="BX57" s="226"/>
      <c r="BY57" s="226">
        <v>2357</v>
      </c>
      <c r="BZ57" s="226">
        <v>1375</v>
      </c>
      <c r="CA57" s="226"/>
      <c r="CB57" s="226">
        <v>7343</v>
      </c>
      <c r="CC57" s="226"/>
      <c r="CD57" s="226">
        <v>15765</v>
      </c>
      <c r="CE57" s="181" t="s">
        <v>887</v>
      </c>
      <c r="CF57" s="218"/>
      <c r="CG57" s="219" t="s">
        <v>120</v>
      </c>
      <c r="CH57" s="223" t="s">
        <v>723</v>
      </c>
      <c r="CI57" s="224"/>
      <c r="CJ57" s="223"/>
      <c r="CK57" s="223"/>
      <c r="CL57" s="225"/>
      <c r="CM57" s="226"/>
      <c r="CN57" s="222">
        <f t="shared" si="76"/>
        <v>595128</v>
      </c>
    </row>
    <row r="58" spans="1:92" s="217" customFormat="1" ht="19.5" customHeight="1" thickBot="1">
      <c r="A58" s="181" t="s">
        <v>92</v>
      </c>
      <c r="B58" s="218"/>
      <c r="C58" s="219" t="s">
        <v>126</v>
      </c>
      <c r="D58" s="223" t="s">
        <v>724</v>
      </c>
      <c r="E58" s="224"/>
      <c r="F58" s="223"/>
      <c r="G58" s="223"/>
      <c r="H58" s="225"/>
      <c r="I58" s="226">
        <f>SUM(I59:I63)</f>
        <v>0</v>
      </c>
      <c r="J58" s="226">
        <f aca="true" t="shared" si="77" ref="J58:Q58">SUM(J59:J63)</f>
        <v>0</v>
      </c>
      <c r="K58" s="226">
        <f t="shared" si="77"/>
        <v>0</v>
      </c>
      <c r="L58" s="226">
        <f t="shared" si="77"/>
        <v>0</v>
      </c>
      <c r="M58" s="226">
        <f t="shared" si="77"/>
        <v>0</v>
      </c>
      <c r="N58" s="226">
        <f t="shared" si="77"/>
        <v>0</v>
      </c>
      <c r="O58" s="226">
        <f t="shared" si="77"/>
        <v>0</v>
      </c>
      <c r="P58" s="226">
        <f t="shared" si="77"/>
        <v>0</v>
      </c>
      <c r="Q58" s="226">
        <f t="shared" si="77"/>
        <v>0</v>
      </c>
      <c r="R58" s="181" t="s">
        <v>351</v>
      </c>
      <c r="S58" s="218"/>
      <c r="T58" s="219" t="s">
        <v>126</v>
      </c>
      <c r="U58" s="223" t="s">
        <v>724</v>
      </c>
      <c r="V58" s="224"/>
      <c r="W58" s="223"/>
      <c r="X58" s="223"/>
      <c r="Y58" s="225"/>
      <c r="Z58" s="226">
        <f aca="true" t="shared" si="78" ref="Z58:AG58">SUM(Z59:Z63)</f>
        <v>0</v>
      </c>
      <c r="AA58" s="226">
        <f t="shared" si="78"/>
        <v>0</v>
      </c>
      <c r="AB58" s="226">
        <f t="shared" si="78"/>
        <v>0</v>
      </c>
      <c r="AC58" s="226">
        <f t="shared" si="78"/>
        <v>462127</v>
      </c>
      <c r="AD58" s="226">
        <f t="shared" si="78"/>
        <v>2250</v>
      </c>
      <c r="AE58" s="226">
        <f t="shared" si="78"/>
        <v>0</v>
      </c>
      <c r="AF58" s="226">
        <f t="shared" si="78"/>
        <v>7603</v>
      </c>
      <c r="AG58" s="226">
        <f t="shared" si="78"/>
        <v>0</v>
      </c>
      <c r="AH58" s="181" t="s">
        <v>432</v>
      </c>
      <c r="AI58" s="218"/>
      <c r="AJ58" s="219" t="s">
        <v>126</v>
      </c>
      <c r="AK58" s="223" t="s">
        <v>724</v>
      </c>
      <c r="AL58" s="224"/>
      <c r="AM58" s="223"/>
      <c r="AN58" s="223"/>
      <c r="AO58" s="225"/>
      <c r="AP58" s="226">
        <f aca="true" t="shared" si="79" ref="AP58:AW58">SUM(AP59:AP63)</f>
        <v>0</v>
      </c>
      <c r="AQ58" s="226">
        <f t="shared" si="79"/>
        <v>0</v>
      </c>
      <c r="AR58" s="226">
        <f t="shared" si="79"/>
        <v>0</v>
      </c>
      <c r="AS58" s="226">
        <f t="shared" si="79"/>
        <v>18341</v>
      </c>
      <c r="AT58" s="226">
        <f t="shared" si="79"/>
        <v>0</v>
      </c>
      <c r="AU58" s="226">
        <f t="shared" si="79"/>
        <v>0</v>
      </c>
      <c r="AV58" s="226">
        <f t="shared" si="79"/>
        <v>0</v>
      </c>
      <c r="AW58" s="226">
        <f t="shared" si="79"/>
        <v>0</v>
      </c>
      <c r="AX58" s="181" t="s">
        <v>514</v>
      </c>
      <c r="AY58" s="218"/>
      <c r="AZ58" s="219" t="s">
        <v>126</v>
      </c>
      <c r="BA58" s="223" t="s">
        <v>724</v>
      </c>
      <c r="BB58" s="224"/>
      <c r="BC58" s="223"/>
      <c r="BD58" s="223"/>
      <c r="BE58" s="225"/>
      <c r="BF58" s="226">
        <f aca="true" t="shared" si="80" ref="BF58:BM58">SUM(BF59:BF63)</f>
        <v>0</v>
      </c>
      <c r="BG58" s="226">
        <f t="shared" si="80"/>
        <v>0</v>
      </c>
      <c r="BH58" s="226">
        <f t="shared" si="80"/>
        <v>0</v>
      </c>
      <c r="BI58" s="226">
        <f t="shared" si="80"/>
        <v>0</v>
      </c>
      <c r="BJ58" s="226">
        <f t="shared" si="80"/>
        <v>0</v>
      </c>
      <c r="BK58" s="226">
        <f t="shared" si="80"/>
        <v>0</v>
      </c>
      <c r="BL58" s="226">
        <f t="shared" si="80"/>
        <v>0</v>
      </c>
      <c r="BM58" s="226">
        <f t="shared" si="80"/>
        <v>0</v>
      </c>
      <c r="BN58" s="181" t="s">
        <v>594</v>
      </c>
      <c r="BO58" s="218"/>
      <c r="BP58" s="219" t="s">
        <v>126</v>
      </c>
      <c r="BQ58" s="223" t="s">
        <v>724</v>
      </c>
      <c r="BR58" s="224"/>
      <c r="BS58" s="223"/>
      <c r="BT58" s="223"/>
      <c r="BU58" s="225"/>
      <c r="BV58" s="226">
        <f aca="true" t="shared" si="81" ref="BV58:CD58">SUM(BV59:BV63)</f>
        <v>0</v>
      </c>
      <c r="BW58" s="226">
        <f t="shared" si="81"/>
        <v>0</v>
      </c>
      <c r="BX58" s="226">
        <f t="shared" si="81"/>
        <v>23835</v>
      </c>
      <c r="BY58" s="226">
        <f t="shared" si="81"/>
        <v>0</v>
      </c>
      <c r="BZ58" s="226">
        <f>SUM(BZ59:BZ63)</f>
        <v>0</v>
      </c>
      <c r="CA58" s="226">
        <f t="shared" si="81"/>
        <v>0</v>
      </c>
      <c r="CB58" s="226">
        <f t="shared" si="81"/>
        <v>0</v>
      </c>
      <c r="CC58" s="226">
        <f t="shared" si="81"/>
        <v>28000</v>
      </c>
      <c r="CD58" s="226">
        <f t="shared" si="81"/>
        <v>0</v>
      </c>
      <c r="CE58" s="181" t="s">
        <v>888</v>
      </c>
      <c r="CF58" s="218"/>
      <c r="CG58" s="219" t="s">
        <v>126</v>
      </c>
      <c r="CH58" s="223" t="s">
        <v>724</v>
      </c>
      <c r="CI58" s="224"/>
      <c r="CJ58" s="223"/>
      <c r="CK58" s="223"/>
      <c r="CL58" s="225"/>
      <c r="CM58" s="226">
        <f>SUM(CM59:CM63)</f>
        <v>0</v>
      </c>
      <c r="CN58" s="226">
        <f t="shared" si="76"/>
        <v>542156</v>
      </c>
    </row>
    <row r="59" spans="1:92" s="75" customFormat="1" ht="19.5" customHeight="1" thickBot="1">
      <c r="A59" s="133" t="s">
        <v>94</v>
      </c>
      <c r="B59" s="164"/>
      <c r="C59" s="165"/>
      <c r="D59" s="166" t="s">
        <v>129</v>
      </c>
      <c r="E59" s="167" t="s">
        <v>726</v>
      </c>
      <c r="F59" s="167"/>
      <c r="G59" s="167"/>
      <c r="H59" s="168"/>
      <c r="I59" s="128"/>
      <c r="J59" s="128"/>
      <c r="K59" s="128"/>
      <c r="L59" s="128"/>
      <c r="M59" s="128"/>
      <c r="N59" s="128"/>
      <c r="O59" s="128"/>
      <c r="P59" s="128"/>
      <c r="Q59" s="128"/>
      <c r="R59" s="133" t="s">
        <v>352</v>
      </c>
      <c r="S59" s="164"/>
      <c r="T59" s="165"/>
      <c r="U59" s="166" t="s">
        <v>129</v>
      </c>
      <c r="V59" s="167" t="s">
        <v>726</v>
      </c>
      <c r="W59" s="167"/>
      <c r="X59" s="167"/>
      <c r="Y59" s="168"/>
      <c r="Z59" s="128"/>
      <c r="AA59" s="128"/>
      <c r="AB59" s="128"/>
      <c r="AC59" s="128">
        <v>328579</v>
      </c>
      <c r="AD59" s="128"/>
      <c r="AE59" s="128"/>
      <c r="AF59" s="128"/>
      <c r="AG59" s="128"/>
      <c r="AH59" s="133" t="s">
        <v>434</v>
      </c>
      <c r="AI59" s="164"/>
      <c r="AJ59" s="165"/>
      <c r="AK59" s="166" t="s">
        <v>129</v>
      </c>
      <c r="AL59" s="167" t="s">
        <v>726</v>
      </c>
      <c r="AM59" s="167"/>
      <c r="AN59" s="167"/>
      <c r="AO59" s="168"/>
      <c r="AP59" s="128"/>
      <c r="AQ59" s="128"/>
      <c r="AR59" s="128"/>
      <c r="AS59" s="128"/>
      <c r="AT59" s="128"/>
      <c r="AU59" s="128"/>
      <c r="AV59" s="128"/>
      <c r="AW59" s="128"/>
      <c r="AX59" s="133" t="s">
        <v>515</v>
      </c>
      <c r="AY59" s="164"/>
      <c r="AZ59" s="165"/>
      <c r="BA59" s="166" t="s">
        <v>129</v>
      </c>
      <c r="BB59" s="167" t="s">
        <v>726</v>
      </c>
      <c r="BC59" s="167"/>
      <c r="BD59" s="167"/>
      <c r="BE59" s="168"/>
      <c r="BF59" s="128"/>
      <c r="BG59" s="128"/>
      <c r="BH59" s="128"/>
      <c r="BI59" s="128"/>
      <c r="BJ59" s="128"/>
      <c r="BK59" s="128"/>
      <c r="BL59" s="128"/>
      <c r="BM59" s="128"/>
      <c r="BN59" s="133" t="s">
        <v>595</v>
      </c>
      <c r="BO59" s="164"/>
      <c r="BP59" s="165"/>
      <c r="BQ59" s="166" t="s">
        <v>129</v>
      </c>
      <c r="BR59" s="167" t="s">
        <v>726</v>
      </c>
      <c r="BS59" s="167"/>
      <c r="BT59" s="167"/>
      <c r="BU59" s="168"/>
      <c r="BV59" s="128"/>
      <c r="BW59" s="128"/>
      <c r="BX59" s="128"/>
      <c r="BY59" s="128"/>
      <c r="BZ59" s="128"/>
      <c r="CA59" s="128"/>
      <c r="CB59" s="128"/>
      <c r="CC59" s="128"/>
      <c r="CD59" s="128"/>
      <c r="CE59" s="133" t="s">
        <v>889</v>
      </c>
      <c r="CF59" s="164"/>
      <c r="CG59" s="165"/>
      <c r="CH59" s="166" t="s">
        <v>129</v>
      </c>
      <c r="CI59" s="167" t="s">
        <v>726</v>
      </c>
      <c r="CJ59" s="167"/>
      <c r="CK59" s="167"/>
      <c r="CL59" s="168"/>
      <c r="CM59" s="128"/>
      <c r="CN59" s="128">
        <f t="shared" si="76"/>
        <v>328579</v>
      </c>
    </row>
    <row r="60" spans="1:92" s="75" customFormat="1" ht="19.5" customHeight="1" thickBot="1">
      <c r="A60" s="133" t="s">
        <v>95</v>
      </c>
      <c r="B60" s="164"/>
      <c r="C60" s="165"/>
      <c r="D60" s="166" t="s">
        <v>130</v>
      </c>
      <c r="E60" s="167" t="s">
        <v>725</v>
      </c>
      <c r="F60" s="76"/>
      <c r="G60" s="167"/>
      <c r="H60" s="168"/>
      <c r="I60" s="128"/>
      <c r="J60" s="128"/>
      <c r="K60" s="128"/>
      <c r="L60" s="128"/>
      <c r="M60" s="128"/>
      <c r="N60" s="128"/>
      <c r="O60" s="128"/>
      <c r="P60" s="128"/>
      <c r="Q60" s="128"/>
      <c r="R60" s="133" t="s">
        <v>353</v>
      </c>
      <c r="S60" s="164"/>
      <c r="T60" s="165"/>
      <c r="U60" s="166" t="s">
        <v>130</v>
      </c>
      <c r="V60" s="167" t="s">
        <v>725</v>
      </c>
      <c r="W60" s="76"/>
      <c r="X60" s="167"/>
      <c r="Y60" s="168"/>
      <c r="Z60" s="128"/>
      <c r="AA60" s="128"/>
      <c r="AB60" s="128"/>
      <c r="AC60" s="128">
        <v>2813</v>
      </c>
      <c r="AD60" s="128"/>
      <c r="AE60" s="128"/>
      <c r="AF60" s="128"/>
      <c r="AG60" s="128"/>
      <c r="AH60" s="133" t="s">
        <v>435</v>
      </c>
      <c r="AI60" s="164"/>
      <c r="AJ60" s="165"/>
      <c r="AK60" s="166" t="s">
        <v>130</v>
      </c>
      <c r="AL60" s="167" t="s">
        <v>725</v>
      </c>
      <c r="AM60" s="76"/>
      <c r="AN60" s="167"/>
      <c r="AO60" s="168"/>
      <c r="AP60" s="128"/>
      <c r="AQ60" s="128"/>
      <c r="AR60" s="128"/>
      <c r="AS60" s="128"/>
      <c r="AT60" s="128"/>
      <c r="AU60" s="128"/>
      <c r="AV60" s="128"/>
      <c r="AW60" s="128"/>
      <c r="AX60" s="133" t="s">
        <v>516</v>
      </c>
      <c r="AY60" s="164"/>
      <c r="AZ60" s="165"/>
      <c r="BA60" s="166" t="s">
        <v>130</v>
      </c>
      <c r="BB60" s="167" t="s">
        <v>725</v>
      </c>
      <c r="BC60" s="76"/>
      <c r="BD60" s="167"/>
      <c r="BE60" s="168"/>
      <c r="BF60" s="128"/>
      <c r="BG60" s="128"/>
      <c r="BH60" s="128"/>
      <c r="BI60" s="128"/>
      <c r="BJ60" s="128"/>
      <c r="BK60" s="128"/>
      <c r="BL60" s="128"/>
      <c r="BM60" s="128"/>
      <c r="BN60" s="133" t="s">
        <v>596</v>
      </c>
      <c r="BO60" s="164"/>
      <c r="BP60" s="165"/>
      <c r="BQ60" s="166" t="s">
        <v>130</v>
      </c>
      <c r="BR60" s="167" t="s">
        <v>725</v>
      </c>
      <c r="BS60" s="76"/>
      <c r="BT60" s="167"/>
      <c r="BU60" s="168"/>
      <c r="BV60" s="128"/>
      <c r="BW60" s="128"/>
      <c r="BX60" s="128"/>
      <c r="BY60" s="128"/>
      <c r="BZ60" s="128"/>
      <c r="CA60" s="128"/>
      <c r="CB60" s="128"/>
      <c r="CC60" s="128"/>
      <c r="CD60" s="128"/>
      <c r="CE60" s="133" t="s">
        <v>890</v>
      </c>
      <c r="CF60" s="164"/>
      <c r="CG60" s="165"/>
      <c r="CH60" s="166" t="s">
        <v>130</v>
      </c>
      <c r="CI60" s="167" t="s">
        <v>725</v>
      </c>
      <c r="CJ60" s="76"/>
      <c r="CK60" s="167"/>
      <c r="CL60" s="168"/>
      <c r="CM60" s="128"/>
      <c r="CN60" s="128">
        <f t="shared" si="76"/>
        <v>2813</v>
      </c>
    </row>
    <row r="61" spans="1:92" s="75" customFormat="1" ht="19.5" customHeight="1" thickBot="1">
      <c r="A61" s="133" t="s">
        <v>226</v>
      </c>
      <c r="B61" s="164"/>
      <c r="C61" s="165"/>
      <c r="D61" s="166" t="s">
        <v>128</v>
      </c>
      <c r="E61" s="167" t="s">
        <v>727</v>
      </c>
      <c r="F61" s="76"/>
      <c r="G61" s="167"/>
      <c r="H61" s="168"/>
      <c r="I61" s="128"/>
      <c r="J61" s="128"/>
      <c r="K61" s="128"/>
      <c r="L61" s="128"/>
      <c r="M61" s="128"/>
      <c r="N61" s="128"/>
      <c r="O61" s="128"/>
      <c r="P61" s="128"/>
      <c r="Q61" s="128"/>
      <c r="R61" s="133" t="s">
        <v>354</v>
      </c>
      <c r="S61" s="164"/>
      <c r="T61" s="165"/>
      <c r="U61" s="166" t="s">
        <v>128</v>
      </c>
      <c r="V61" s="167" t="s">
        <v>727</v>
      </c>
      <c r="W61" s="76"/>
      <c r="X61" s="167"/>
      <c r="Y61" s="168"/>
      <c r="Z61" s="128"/>
      <c r="AA61" s="128"/>
      <c r="AB61" s="128"/>
      <c r="AC61" s="128">
        <v>130735</v>
      </c>
      <c r="AD61" s="128">
        <v>2250</v>
      </c>
      <c r="AE61" s="128"/>
      <c r="AF61" s="128">
        <v>7603</v>
      </c>
      <c r="AG61" s="128"/>
      <c r="AH61" s="133" t="s">
        <v>436</v>
      </c>
      <c r="AI61" s="164"/>
      <c r="AJ61" s="165"/>
      <c r="AK61" s="166" t="s">
        <v>128</v>
      </c>
      <c r="AL61" s="167" t="s">
        <v>727</v>
      </c>
      <c r="AM61" s="76"/>
      <c r="AN61" s="167"/>
      <c r="AO61" s="168"/>
      <c r="AP61" s="128"/>
      <c r="AQ61" s="128"/>
      <c r="AR61" s="128"/>
      <c r="AS61" s="128"/>
      <c r="AT61" s="128"/>
      <c r="AU61" s="128"/>
      <c r="AV61" s="128"/>
      <c r="AW61" s="128"/>
      <c r="AX61" s="133" t="s">
        <v>517</v>
      </c>
      <c r="AY61" s="164"/>
      <c r="AZ61" s="165"/>
      <c r="BA61" s="166" t="s">
        <v>128</v>
      </c>
      <c r="BB61" s="167" t="s">
        <v>727</v>
      </c>
      <c r="BC61" s="76"/>
      <c r="BD61" s="167"/>
      <c r="BE61" s="168"/>
      <c r="BF61" s="128"/>
      <c r="BG61" s="128"/>
      <c r="BH61" s="128"/>
      <c r="BI61" s="128"/>
      <c r="BJ61" s="128"/>
      <c r="BK61" s="128"/>
      <c r="BL61" s="128"/>
      <c r="BM61" s="128"/>
      <c r="BN61" s="133" t="s">
        <v>597</v>
      </c>
      <c r="BO61" s="164"/>
      <c r="BP61" s="165"/>
      <c r="BQ61" s="166" t="s">
        <v>128</v>
      </c>
      <c r="BR61" s="167" t="s">
        <v>727</v>
      </c>
      <c r="BS61" s="76"/>
      <c r="BT61" s="167"/>
      <c r="BU61" s="168"/>
      <c r="BV61" s="128"/>
      <c r="BW61" s="128"/>
      <c r="BX61" s="128">
        <v>23835</v>
      </c>
      <c r="BY61" s="128"/>
      <c r="BZ61" s="128"/>
      <c r="CA61" s="128"/>
      <c r="CB61" s="128"/>
      <c r="CC61" s="128">
        <v>28000</v>
      </c>
      <c r="CD61" s="128"/>
      <c r="CE61" s="133" t="s">
        <v>891</v>
      </c>
      <c r="CF61" s="164"/>
      <c r="CG61" s="165"/>
      <c r="CH61" s="166" t="s">
        <v>128</v>
      </c>
      <c r="CI61" s="167" t="s">
        <v>727</v>
      </c>
      <c r="CJ61" s="76"/>
      <c r="CK61" s="167"/>
      <c r="CL61" s="168"/>
      <c r="CM61" s="128"/>
      <c r="CN61" s="128">
        <f t="shared" si="76"/>
        <v>192423</v>
      </c>
    </row>
    <row r="62" spans="1:92" s="75" customFormat="1" ht="19.5" customHeight="1" thickBot="1">
      <c r="A62" s="133" t="s">
        <v>227</v>
      </c>
      <c r="B62" s="164"/>
      <c r="C62" s="165"/>
      <c r="D62" s="166" t="s">
        <v>131</v>
      </c>
      <c r="E62" s="167" t="s">
        <v>151</v>
      </c>
      <c r="F62" s="76"/>
      <c r="G62" s="167"/>
      <c r="H62" s="168"/>
      <c r="I62" s="128"/>
      <c r="J62" s="128"/>
      <c r="K62" s="128"/>
      <c r="L62" s="128"/>
      <c r="M62" s="128"/>
      <c r="N62" s="128"/>
      <c r="O62" s="128"/>
      <c r="P62" s="128"/>
      <c r="Q62" s="128"/>
      <c r="R62" s="133" t="s">
        <v>355</v>
      </c>
      <c r="S62" s="164"/>
      <c r="T62" s="165"/>
      <c r="U62" s="166" t="s">
        <v>131</v>
      </c>
      <c r="V62" s="167" t="s">
        <v>151</v>
      </c>
      <c r="W62" s="76"/>
      <c r="X62" s="167"/>
      <c r="Y62" s="168"/>
      <c r="Z62" s="128"/>
      <c r="AA62" s="128"/>
      <c r="AB62" s="128"/>
      <c r="AC62" s="128"/>
      <c r="AD62" s="128"/>
      <c r="AE62" s="128"/>
      <c r="AF62" s="128"/>
      <c r="AG62" s="128"/>
      <c r="AH62" s="133" t="s">
        <v>437</v>
      </c>
      <c r="AI62" s="164"/>
      <c r="AJ62" s="165"/>
      <c r="AK62" s="166" t="s">
        <v>131</v>
      </c>
      <c r="AL62" s="167" t="s">
        <v>151</v>
      </c>
      <c r="AM62" s="76"/>
      <c r="AN62" s="167"/>
      <c r="AO62" s="168"/>
      <c r="AP62" s="128"/>
      <c r="AQ62" s="128"/>
      <c r="AR62" s="128"/>
      <c r="AS62" s="128">
        <v>17851</v>
      </c>
      <c r="AT62" s="128"/>
      <c r="AU62" s="128"/>
      <c r="AV62" s="128"/>
      <c r="AW62" s="128"/>
      <c r="AX62" s="133" t="s">
        <v>518</v>
      </c>
      <c r="AY62" s="164"/>
      <c r="AZ62" s="165"/>
      <c r="BA62" s="166" t="s">
        <v>131</v>
      </c>
      <c r="BB62" s="167" t="s">
        <v>151</v>
      </c>
      <c r="BC62" s="76"/>
      <c r="BD62" s="167"/>
      <c r="BE62" s="168"/>
      <c r="BF62" s="128"/>
      <c r="BG62" s="128"/>
      <c r="BH62" s="128"/>
      <c r="BI62" s="128"/>
      <c r="BJ62" s="128"/>
      <c r="BK62" s="128"/>
      <c r="BL62" s="128"/>
      <c r="BM62" s="128"/>
      <c r="BN62" s="133" t="s">
        <v>598</v>
      </c>
      <c r="BO62" s="164"/>
      <c r="BP62" s="165"/>
      <c r="BQ62" s="166" t="s">
        <v>131</v>
      </c>
      <c r="BR62" s="167" t="s">
        <v>151</v>
      </c>
      <c r="BS62" s="76"/>
      <c r="BT62" s="167"/>
      <c r="BU62" s="168"/>
      <c r="BV62" s="128"/>
      <c r="BW62" s="128"/>
      <c r="BX62" s="128"/>
      <c r="BY62" s="128"/>
      <c r="BZ62" s="128"/>
      <c r="CA62" s="128"/>
      <c r="CB62" s="128"/>
      <c r="CC62" s="128"/>
      <c r="CD62" s="128"/>
      <c r="CE62" s="133" t="s">
        <v>892</v>
      </c>
      <c r="CF62" s="164"/>
      <c r="CG62" s="165"/>
      <c r="CH62" s="166" t="s">
        <v>131</v>
      </c>
      <c r="CI62" s="167" t="s">
        <v>151</v>
      </c>
      <c r="CJ62" s="76"/>
      <c r="CK62" s="167"/>
      <c r="CL62" s="168"/>
      <c r="CM62" s="128"/>
      <c r="CN62" s="128">
        <f t="shared" si="76"/>
        <v>17851</v>
      </c>
    </row>
    <row r="63" spans="1:92" s="74" customFormat="1" ht="19.5" customHeight="1" thickBot="1">
      <c r="A63" s="133" t="s">
        <v>228</v>
      </c>
      <c r="B63" s="164"/>
      <c r="C63" s="165"/>
      <c r="D63" s="166" t="s">
        <v>132</v>
      </c>
      <c r="E63" s="169" t="s">
        <v>150</v>
      </c>
      <c r="F63" s="127"/>
      <c r="G63" s="169"/>
      <c r="H63" s="170"/>
      <c r="I63" s="66"/>
      <c r="J63" s="66"/>
      <c r="K63" s="66"/>
      <c r="L63" s="66"/>
      <c r="M63" s="66"/>
      <c r="N63" s="66"/>
      <c r="O63" s="66"/>
      <c r="P63" s="66"/>
      <c r="Q63" s="66"/>
      <c r="R63" s="133" t="s">
        <v>356</v>
      </c>
      <c r="S63" s="164"/>
      <c r="T63" s="165"/>
      <c r="U63" s="166" t="s">
        <v>132</v>
      </c>
      <c r="V63" s="169" t="s">
        <v>150</v>
      </c>
      <c r="W63" s="127"/>
      <c r="X63" s="169"/>
      <c r="Y63" s="170"/>
      <c r="Z63" s="66"/>
      <c r="AA63" s="66"/>
      <c r="AB63" s="66"/>
      <c r="AC63" s="66"/>
      <c r="AD63" s="66"/>
      <c r="AE63" s="66"/>
      <c r="AF63" s="66"/>
      <c r="AG63" s="66"/>
      <c r="AH63" s="133" t="s">
        <v>438</v>
      </c>
      <c r="AI63" s="164"/>
      <c r="AJ63" s="165"/>
      <c r="AK63" s="166" t="s">
        <v>132</v>
      </c>
      <c r="AL63" s="169" t="s">
        <v>150</v>
      </c>
      <c r="AM63" s="127"/>
      <c r="AN63" s="169"/>
      <c r="AO63" s="170"/>
      <c r="AP63" s="66"/>
      <c r="AQ63" s="66"/>
      <c r="AR63" s="66"/>
      <c r="AS63" s="129">
        <v>490</v>
      </c>
      <c r="AT63" s="66"/>
      <c r="AU63" s="66"/>
      <c r="AV63" s="66"/>
      <c r="AW63" s="66"/>
      <c r="AX63" s="133" t="s">
        <v>519</v>
      </c>
      <c r="AY63" s="164"/>
      <c r="AZ63" s="165"/>
      <c r="BA63" s="166" t="s">
        <v>132</v>
      </c>
      <c r="BB63" s="169" t="s">
        <v>150</v>
      </c>
      <c r="BC63" s="127"/>
      <c r="BD63" s="169"/>
      <c r="BE63" s="170"/>
      <c r="BF63" s="66"/>
      <c r="BG63" s="66"/>
      <c r="BH63" s="66"/>
      <c r="BI63" s="66"/>
      <c r="BJ63" s="66"/>
      <c r="BK63" s="66"/>
      <c r="BL63" s="66"/>
      <c r="BM63" s="66"/>
      <c r="BN63" s="133" t="s">
        <v>599</v>
      </c>
      <c r="BO63" s="164"/>
      <c r="BP63" s="165"/>
      <c r="BQ63" s="166" t="s">
        <v>132</v>
      </c>
      <c r="BR63" s="169" t="s">
        <v>150</v>
      </c>
      <c r="BS63" s="127"/>
      <c r="BT63" s="169"/>
      <c r="BU63" s="170"/>
      <c r="BV63" s="66"/>
      <c r="BW63" s="66"/>
      <c r="BX63" s="66"/>
      <c r="BY63" s="66"/>
      <c r="BZ63" s="66"/>
      <c r="CA63" s="66"/>
      <c r="CB63" s="66"/>
      <c r="CC63" s="66"/>
      <c r="CD63" s="66"/>
      <c r="CE63" s="133" t="s">
        <v>893</v>
      </c>
      <c r="CF63" s="164"/>
      <c r="CG63" s="165"/>
      <c r="CH63" s="166" t="s">
        <v>132</v>
      </c>
      <c r="CI63" s="169" t="s">
        <v>150</v>
      </c>
      <c r="CJ63" s="127"/>
      <c r="CK63" s="169"/>
      <c r="CL63" s="170"/>
      <c r="CM63" s="66"/>
      <c r="CN63" s="66">
        <f t="shared" si="76"/>
        <v>490</v>
      </c>
    </row>
    <row r="64" spans="1:92" s="217" customFormat="1" ht="19.5" customHeight="1" thickBot="1">
      <c r="A64" s="181" t="s">
        <v>229</v>
      </c>
      <c r="B64" s="218"/>
      <c r="C64" s="219" t="s">
        <v>133</v>
      </c>
      <c r="D64" s="227" t="s">
        <v>769</v>
      </c>
      <c r="E64" s="228"/>
      <c r="F64" s="228"/>
      <c r="G64" s="227"/>
      <c r="H64" s="229"/>
      <c r="I64" s="230"/>
      <c r="J64" s="230"/>
      <c r="K64" s="230"/>
      <c r="L64" s="230"/>
      <c r="M64" s="230"/>
      <c r="N64" s="230"/>
      <c r="O64" s="230"/>
      <c r="P64" s="230"/>
      <c r="Q64" s="230"/>
      <c r="R64" s="181" t="s">
        <v>357</v>
      </c>
      <c r="S64" s="218"/>
      <c r="T64" s="219" t="s">
        <v>133</v>
      </c>
      <c r="U64" s="227" t="s">
        <v>769</v>
      </c>
      <c r="V64" s="228"/>
      <c r="W64" s="228"/>
      <c r="X64" s="227"/>
      <c r="Y64" s="229"/>
      <c r="Z64" s="230"/>
      <c r="AA64" s="230"/>
      <c r="AB64" s="230"/>
      <c r="AC64" s="230"/>
      <c r="AD64" s="230"/>
      <c r="AE64" s="230"/>
      <c r="AF64" s="230"/>
      <c r="AG64" s="230"/>
      <c r="AH64" s="181" t="s">
        <v>439</v>
      </c>
      <c r="AI64" s="218"/>
      <c r="AJ64" s="219" t="s">
        <v>133</v>
      </c>
      <c r="AK64" s="227" t="s">
        <v>769</v>
      </c>
      <c r="AL64" s="228"/>
      <c r="AM64" s="228"/>
      <c r="AN64" s="227"/>
      <c r="AO64" s="229"/>
      <c r="AP64" s="230"/>
      <c r="AQ64" s="230"/>
      <c r="AR64" s="230"/>
      <c r="AS64" s="230"/>
      <c r="AT64" s="230"/>
      <c r="AU64" s="230"/>
      <c r="AV64" s="230"/>
      <c r="AW64" s="230"/>
      <c r="AX64" s="181" t="s">
        <v>520</v>
      </c>
      <c r="AY64" s="218"/>
      <c r="AZ64" s="219" t="s">
        <v>133</v>
      </c>
      <c r="BA64" s="227" t="s">
        <v>769</v>
      </c>
      <c r="BB64" s="228"/>
      <c r="BC64" s="228"/>
      <c r="BD64" s="227"/>
      <c r="BE64" s="229"/>
      <c r="BF64" s="230">
        <v>6230</v>
      </c>
      <c r="BG64" s="230">
        <v>50</v>
      </c>
      <c r="BH64" s="230">
        <v>3000</v>
      </c>
      <c r="BI64" s="230">
        <v>150</v>
      </c>
      <c r="BJ64" s="230">
        <v>2389</v>
      </c>
      <c r="BK64" s="230">
        <v>7410</v>
      </c>
      <c r="BL64" s="230">
        <v>0</v>
      </c>
      <c r="BM64" s="230">
        <v>700</v>
      </c>
      <c r="BN64" s="181" t="s">
        <v>600</v>
      </c>
      <c r="BO64" s="218"/>
      <c r="BP64" s="219" t="s">
        <v>133</v>
      </c>
      <c r="BQ64" s="227" t="s">
        <v>769</v>
      </c>
      <c r="BR64" s="228"/>
      <c r="BS64" s="228"/>
      <c r="BT64" s="227"/>
      <c r="BU64" s="229"/>
      <c r="BV64" s="230"/>
      <c r="BW64" s="230">
        <v>12656</v>
      </c>
      <c r="BX64" s="230"/>
      <c r="BY64" s="230"/>
      <c r="BZ64" s="230"/>
      <c r="CA64" s="230"/>
      <c r="CB64" s="230"/>
      <c r="CC64" s="230"/>
      <c r="CD64" s="230"/>
      <c r="CE64" s="181" t="s">
        <v>894</v>
      </c>
      <c r="CF64" s="218"/>
      <c r="CG64" s="219" t="s">
        <v>133</v>
      </c>
      <c r="CH64" s="227" t="s">
        <v>769</v>
      </c>
      <c r="CI64" s="228"/>
      <c r="CJ64" s="228"/>
      <c r="CK64" s="227"/>
      <c r="CL64" s="229"/>
      <c r="CM64" s="230"/>
      <c r="CN64" s="230">
        <f t="shared" si="76"/>
        <v>32585</v>
      </c>
    </row>
    <row r="65" spans="1:92" s="217" customFormat="1" ht="19.5" customHeight="1" thickBot="1">
      <c r="A65" s="181" t="s">
        <v>230</v>
      </c>
      <c r="B65" s="214" t="s">
        <v>134</v>
      </c>
      <c r="C65" s="215" t="s">
        <v>148</v>
      </c>
      <c r="D65" s="231"/>
      <c r="E65" s="231"/>
      <c r="F65" s="215"/>
      <c r="G65" s="215"/>
      <c r="H65" s="215"/>
      <c r="I65" s="216">
        <f>SUM(I66:I68)</f>
        <v>0</v>
      </c>
      <c r="J65" s="216">
        <f aca="true" t="shared" si="82" ref="J65:Q65">SUM(J66:J68)</f>
        <v>6166</v>
      </c>
      <c r="K65" s="216">
        <f t="shared" si="82"/>
        <v>0</v>
      </c>
      <c r="L65" s="216">
        <f t="shared" si="82"/>
        <v>118908</v>
      </c>
      <c r="M65" s="216">
        <f t="shared" si="82"/>
        <v>173500</v>
      </c>
      <c r="N65" s="216">
        <f t="shared" si="82"/>
        <v>0</v>
      </c>
      <c r="O65" s="216">
        <f t="shared" si="82"/>
        <v>0</v>
      </c>
      <c r="P65" s="216">
        <f t="shared" si="82"/>
        <v>0</v>
      </c>
      <c r="Q65" s="216">
        <f t="shared" si="82"/>
        <v>0</v>
      </c>
      <c r="R65" s="181" t="s">
        <v>358</v>
      </c>
      <c r="S65" s="214" t="s">
        <v>134</v>
      </c>
      <c r="T65" s="215" t="s">
        <v>148</v>
      </c>
      <c r="U65" s="231"/>
      <c r="V65" s="231"/>
      <c r="W65" s="215"/>
      <c r="X65" s="215"/>
      <c r="Y65" s="215"/>
      <c r="Z65" s="216">
        <f aca="true" t="shared" si="83" ref="Z65:AG65">SUM(Z66:Z68)</f>
        <v>0</v>
      </c>
      <c r="AA65" s="216">
        <f t="shared" si="83"/>
        <v>5742</v>
      </c>
      <c r="AB65" s="216">
        <f t="shared" si="83"/>
        <v>0</v>
      </c>
      <c r="AC65" s="216">
        <f t="shared" si="83"/>
        <v>1636</v>
      </c>
      <c r="AD65" s="216">
        <f t="shared" si="83"/>
        <v>760</v>
      </c>
      <c r="AE65" s="216">
        <f t="shared" si="83"/>
        <v>1000</v>
      </c>
      <c r="AF65" s="216">
        <f t="shared" si="83"/>
        <v>316180</v>
      </c>
      <c r="AG65" s="216">
        <f t="shared" si="83"/>
        <v>0</v>
      </c>
      <c r="AH65" s="181" t="s">
        <v>440</v>
      </c>
      <c r="AI65" s="214" t="s">
        <v>134</v>
      </c>
      <c r="AJ65" s="215" t="s">
        <v>148</v>
      </c>
      <c r="AK65" s="231"/>
      <c r="AL65" s="231"/>
      <c r="AM65" s="215"/>
      <c r="AN65" s="215"/>
      <c r="AO65" s="215"/>
      <c r="AP65" s="216">
        <f aca="true" t="shared" si="84" ref="AP65:AW65">SUM(AP66:AP68)</f>
        <v>0</v>
      </c>
      <c r="AQ65" s="216">
        <f t="shared" si="84"/>
        <v>0</v>
      </c>
      <c r="AR65" s="216">
        <f t="shared" si="84"/>
        <v>0</v>
      </c>
      <c r="AS65" s="216">
        <f t="shared" si="84"/>
        <v>172949</v>
      </c>
      <c r="AT65" s="216">
        <f t="shared" si="84"/>
        <v>0</v>
      </c>
      <c r="AU65" s="216">
        <f t="shared" si="84"/>
        <v>0</v>
      </c>
      <c r="AV65" s="216">
        <f t="shared" si="84"/>
        <v>194</v>
      </c>
      <c r="AW65" s="216">
        <f t="shared" si="84"/>
        <v>0</v>
      </c>
      <c r="AX65" s="181" t="s">
        <v>521</v>
      </c>
      <c r="AY65" s="214" t="s">
        <v>134</v>
      </c>
      <c r="AZ65" s="215" t="s">
        <v>148</v>
      </c>
      <c r="BA65" s="231"/>
      <c r="BB65" s="231"/>
      <c r="BC65" s="215"/>
      <c r="BD65" s="215"/>
      <c r="BE65" s="215"/>
      <c r="BF65" s="216">
        <f aca="true" t="shared" si="85" ref="BF65:BM65">SUM(BF66:BF68)</f>
        <v>0</v>
      </c>
      <c r="BG65" s="216">
        <f t="shared" si="85"/>
        <v>0</v>
      </c>
      <c r="BH65" s="216">
        <f t="shared" si="85"/>
        <v>0</v>
      </c>
      <c r="BI65" s="216">
        <f t="shared" si="85"/>
        <v>0</v>
      </c>
      <c r="BJ65" s="216">
        <f t="shared" si="85"/>
        <v>0</v>
      </c>
      <c r="BK65" s="216">
        <f t="shared" si="85"/>
        <v>0</v>
      </c>
      <c r="BL65" s="216">
        <f t="shared" si="85"/>
        <v>0</v>
      </c>
      <c r="BM65" s="216">
        <f t="shared" si="85"/>
        <v>0</v>
      </c>
      <c r="BN65" s="181" t="s">
        <v>601</v>
      </c>
      <c r="BO65" s="214" t="s">
        <v>134</v>
      </c>
      <c r="BP65" s="215" t="s">
        <v>148</v>
      </c>
      <c r="BQ65" s="231"/>
      <c r="BR65" s="231"/>
      <c r="BS65" s="215"/>
      <c r="BT65" s="215"/>
      <c r="BU65" s="215"/>
      <c r="BV65" s="216">
        <f aca="true" t="shared" si="86" ref="BV65:CD65">SUM(BV66:BV68)</f>
        <v>2600</v>
      </c>
      <c r="BW65" s="216">
        <f t="shared" si="86"/>
        <v>0</v>
      </c>
      <c r="BX65" s="216">
        <f t="shared" si="86"/>
        <v>0</v>
      </c>
      <c r="BY65" s="216">
        <f t="shared" si="86"/>
        <v>21764</v>
      </c>
      <c r="BZ65" s="216">
        <f>SUM(BZ66:BZ68)</f>
        <v>815</v>
      </c>
      <c r="CA65" s="216">
        <f t="shared" si="86"/>
        <v>0</v>
      </c>
      <c r="CB65" s="216">
        <f t="shared" si="86"/>
        <v>44850</v>
      </c>
      <c r="CC65" s="216">
        <f t="shared" si="86"/>
        <v>0</v>
      </c>
      <c r="CD65" s="216">
        <f t="shared" si="86"/>
        <v>3000</v>
      </c>
      <c r="CE65" s="181" t="s">
        <v>895</v>
      </c>
      <c r="CF65" s="214" t="s">
        <v>134</v>
      </c>
      <c r="CG65" s="215" t="s">
        <v>148</v>
      </c>
      <c r="CH65" s="231"/>
      <c r="CI65" s="231"/>
      <c r="CJ65" s="215"/>
      <c r="CK65" s="215"/>
      <c r="CL65" s="215"/>
      <c r="CM65" s="216">
        <f>SUM(CM66:CM68)</f>
        <v>0</v>
      </c>
      <c r="CN65" s="216">
        <f t="shared" si="76"/>
        <v>870064</v>
      </c>
    </row>
    <row r="66" spans="1:92" s="217" customFormat="1" ht="19.5" customHeight="1" thickBot="1">
      <c r="A66" s="181" t="s">
        <v>231</v>
      </c>
      <c r="B66" s="218"/>
      <c r="C66" s="219" t="s">
        <v>136</v>
      </c>
      <c r="D66" s="220" t="s">
        <v>728</v>
      </c>
      <c r="E66" s="220"/>
      <c r="F66" s="220"/>
      <c r="G66" s="220"/>
      <c r="H66" s="221"/>
      <c r="I66" s="222"/>
      <c r="J66" s="222">
        <v>6166</v>
      </c>
      <c r="K66" s="222"/>
      <c r="L66" s="222">
        <v>2746</v>
      </c>
      <c r="M66" s="222">
        <v>26386</v>
      </c>
      <c r="N66" s="222"/>
      <c r="O66" s="222"/>
      <c r="P66" s="222"/>
      <c r="Q66" s="222"/>
      <c r="R66" s="181" t="s">
        <v>359</v>
      </c>
      <c r="S66" s="218"/>
      <c r="T66" s="219" t="s">
        <v>136</v>
      </c>
      <c r="U66" s="220" t="s">
        <v>728</v>
      </c>
      <c r="V66" s="220"/>
      <c r="W66" s="220"/>
      <c r="X66" s="220"/>
      <c r="Y66" s="221"/>
      <c r="Z66" s="222"/>
      <c r="AA66" s="222">
        <v>5742</v>
      </c>
      <c r="AB66" s="222"/>
      <c r="AC66" s="222"/>
      <c r="AD66" s="222">
        <v>760</v>
      </c>
      <c r="AE66" s="222">
        <v>1000</v>
      </c>
      <c r="AF66" s="222">
        <v>13000</v>
      </c>
      <c r="AG66" s="222"/>
      <c r="AH66" s="181" t="s">
        <v>441</v>
      </c>
      <c r="AI66" s="218"/>
      <c r="AJ66" s="219" t="s">
        <v>136</v>
      </c>
      <c r="AK66" s="220" t="s">
        <v>728</v>
      </c>
      <c r="AL66" s="220"/>
      <c r="AM66" s="220"/>
      <c r="AN66" s="220"/>
      <c r="AO66" s="221"/>
      <c r="AP66" s="222"/>
      <c r="AQ66" s="222"/>
      <c r="AR66" s="222"/>
      <c r="AS66" s="222"/>
      <c r="AT66" s="222"/>
      <c r="AU66" s="222"/>
      <c r="AV66" s="222">
        <v>194</v>
      </c>
      <c r="AW66" s="222"/>
      <c r="AX66" s="181" t="s">
        <v>522</v>
      </c>
      <c r="AY66" s="218"/>
      <c r="AZ66" s="219" t="s">
        <v>136</v>
      </c>
      <c r="BA66" s="220" t="s">
        <v>728</v>
      </c>
      <c r="BB66" s="220"/>
      <c r="BC66" s="220"/>
      <c r="BD66" s="220"/>
      <c r="BE66" s="221"/>
      <c r="BF66" s="222"/>
      <c r="BG66" s="222"/>
      <c r="BH66" s="222"/>
      <c r="BI66" s="222"/>
      <c r="BJ66" s="222"/>
      <c r="BK66" s="222"/>
      <c r="BL66" s="222"/>
      <c r="BM66" s="222"/>
      <c r="BN66" s="181" t="s">
        <v>602</v>
      </c>
      <c r="BO66" s="218"/>
      <c r="BP66" s="219" t="s">
        <v>136</v>
      </c>
      <c r="BQ66" s="220" t="s">
        <v>728</v>
      </c>
      <c r="BR66" s="220"/>
      <c r="BS66" s="220"/>
      <c r="BT66" s="220"/>
      <c r="BU66" s="221"/>
      <c r="BV66" s="222"/>
      <c r="BW66" s="222"/>
      <c r="BX66" s="222"/>
      <c r="BY66" s="222">
        <v>21764</v>
      </c>
      <c r="BZ66" s="222">
        <v>815</v>
      </c>
      <c r="CA66" s="222"/>
      <c r="CB66" s="222">
        <v>44850</v>
      </c>
      <c r="CC66" s="222"/>
      <c r="CD66" s="222">
        <v>3000</v>
      </c>
      <c r="CE66" s="181" t="s">
        <v>896</v>
      </c>
      <c r="CF66" s="218"/>
      <c r="CG66" s="219" t="s">
        <v>136</v>
      </c>
      <c r="CH66" s="220" t="s">
        <v>728</v>
      </c>
      <c r="CI66" s="220"/>
      <c r="CJ66" s="220"/>
      <c r="CK66" s="220"/>
      <c r="CL66" s="221"/>
      <c r="CM66" s="222"/>
      <c r="CN66" s="222">
        <f t="shared" si="76"/>
        <v>126423</v>
      </c>
    </row>
    <row r="67" spans="1:92" s="217" customFormat="1" ht="19.5" customHeight="1" thickBot="1">
      <c r="A67" s="181" t="s">
        <v>232</v>
      </c>
      <c r="B67" s="218"/>
      <c r="C67" s="219" t="s">
        <v>140</v>
      </c>
      <c r="D67" s="223" t="s">
        <v>729</v>
      </c>
      <c r="E67" s="223"/>
      <c r="F67" s="223"/>
      <c r="G67" s="223"/>
      <c r="H67" s="225"/>
      <c r="I67" s="226"/>
      <c r="J67" s="226"/>
      <c r="K67" s="226"/>
      <c r="L67" s="226">
        <v>52522</v>
      </c>
      <c r="M67" s="226">
        <v>147114</v>
      </c>
      <c r="N67" s="226"/>
      <c r="O67" s="226"/>
      <c r="P67" s="226"/>
      <c r="Q67" s="226"/>
      <c r="R67" s="181" t="s">
        <v>360</v>
      </c>
      <c r="S67" s="218"/>
      <c r="T67" s="219" t="s">
        <v>140</v>
      </c>
      <c r="U67" s="223" t="s">
        <v>729</v>
      </c>
      <c r="V67" s="223"/>
      <c r="W67" s="223"/>
      <c r="X67" s="223"/>
      <c r="Y67" s="225"/>
      <c r="Z67" s="226"/>
      <c r="AA67" s="226"/>
      <c r="AB67" s="226"/>
      <c r="AC67" s="226"/>
      <c r="AD67" s="226"/>
      <c r="AE67" s="226"/>
      <c r="AF67" s="226">
        <v>302360</v>
      </c>
      <c r="AG67" s="226"/>
      <c r="AH67" s="181" t="s">
        <v>442</v>
      </c>
      <c r="AI67" s="218"/>
      <c r="AJ67" s="219" t="s">
        <v>140</v>
      </c>
      <c r="AK67" s="223" t="s">
        <v>729</v>
      </c>
      <c r="AL67" s="223"/>
      <c r="AM67" s="223"/>
      <c r="AN67" s="223"/>
      <c r="AO67" s="225"/>
      <c r="AP67" s="226"/>
      <c r="AQ67" s="226"/>
      <c r="AR67" s="226"/>
      <c r="AS67" s="226"/>
      <c r="AT67" s="226"/>
      <c r="AU67" s="226"/>
      <c r="AV67" s="226"/>
      <c r="AW67" s="226"/>
      <c r="AX67" s="181" t="s">
        <v>523</v>
      </c>
      <c r="AY67" s="218"/>
      <c r="AZ67" s="219" t="s">
        <v>140</v>
      </c>
      <c r="BA67" s="223" t="s">
        <v>729</v>
      </c>
      <c r="BB67" s="223"/>
      <c r="BC67" s="223"/>
      <c r="BD67" s="223"/>
      <c r="BE67" s="225"/>
      <c r="BF67" s="226"/>
      <c r="BG67" s="226"/>
      <c r="BH67" s="226"/>
      <c r="BI67" s="226"/>
      <c r="BJ67" s="226"/>
      <c r="BK67" s="226"/>
      <c r="BL67" s="226"/>
      <c r="BM67" s="226"/>
      <c r="BN67" s="181" t="s">
        <v>603</v>
      </c>
      <c r="BO67" s="218"/>
      <c r="BP67" s="219" t="s">
        <v>140</v>
      </c>
      <c r="BQ67" s="223" t="s">
        <v>729</v>
      </c>
      <c r="BR67" s="223"/>
      <c r="BS67" s="223"/>
      <c r="BT67" s="223"/>
      <c r="BU67" s="225"/>
      <c r="BV67" s="226"/>
      <c r="BW67" s="226"/>
      <c r="BX67" s="226"/>
      <c r="BY67" s="226"/>
      <c r="BZ67" s="226"/>
      <c r="CA67" s="226"/>
      <c r="CB67" s="226"/>
      <c r="CC67" s="226"/>
      <c r="CD67" s="226"/>
      <c r="CE67" s="181" t="s">
        <v>897</v>
      </c>
      <c r="CF67" s="218"/>
      <c r="CG67" s="219" t="s">
        <v>140</v>
      </c>
      <c r="CH67" s="223" t="s">
        <v>729</v>
      </c>
      <c r="CI67" s="223"/>
      <c r="CJ67" s="223"/>
      <c r="CK67" s="223"/>
      <c r="CL67" s="225"/>
      <c r="CM67" s="226"/>
      <c r="CN67" s="226">
        <f t="shared" si="76"/>
        <v>501996</v>
      </c>
    </row>
    <row r="68" spans="1:92" s="232" customFormat="1" ht="19.5" customHeight="1" thickBot="1">
      <c r="A68" s="181" t="s">
        <v>233</v>
      </c>
      <c r="B68" s="218"/>
      <c r="C68" s="219" t="s">
        <v>142</v>
      </c>
      <c r="D68" s="223" t="s">
        <v>730</v>
      </c>
      <c r="E68" s="224"/>
      <c r="F68" s="223"/>
      <c r="G68" s="223"/>
      <c r="H68" s="225"/>
      <c r="I68" s="226">
        <f>SUM(I69:I72)</f>
        <v>0</v>
      </c>
      <c r="J68" s="226">
        <f aca="true" t="shared" si="87" ref="J68:Q68">SUM(J69:J72)</f>
        <v>0</v>
      </c>
      <c r="K68" s="226">
        <f t="shared" si="87"/>
        <v>0</v>
      </c>
      <c r="L68" s="226">
        <f t="shared" si="87"/>
        <v>63640</v>
      </c>
      <c r="M68" s="226">
        <f t="shared" si="87"/>
        <v>0</v>
      </c>
      <c r="N68" s="226">
        <f t="shared" si="87"/>
        <v>0</v>
      </c>
      <c r="O68" s="226">
        <f t="shared" si="87"/>
        <v>0</v>
      </c>
      <c r="P68" s="226">
        <f t="shared" si="87"/>
        <v>0</v>
      </c>
      <c r="Q68" s="226">
        <f t="shared" si="87"/>
        <v>0</v>
      </c>
      <c r="R68" s="181" t="s">
        <v>361</v>
      </c>
      <c r="S68" s="218"/>
      <c r="T68" s="219" t="s">
        <v>142</v>
      </c>
      <c r="U68" s="223" t="s">
        <v>730</v>
      </c>
      <c r="V68" s="224"/>
      <c r="W68" s="223"/>
      <c r="X68" s="223"/>
      <c r="Y68" s="225"/>
      <c r="Z68" s="226">
        <f aca="true" t="shared" si="88" ref="Z68:AG68">SUM(Z69:Z72)</f>
        <v>0</v>
      </c>
      <c r="AA68" s="226">
        <f t="shared" si="88"/>
        <v>0</v>
      </c>
      <c r="AB68" s="226">
        <f t="shared" si="88"/>
        <v>0</v>
      </c>
      <c r="AC68" s="226">
        <f t="shared" si="88"/>
        <v>1636</v>
      </c>
      <c r="AD68" s="226">
        <f t="shared" si="88"/>
        <v>0</v>
      </c>
      <c r="AE68" s="226">
        <f t="shared" si="88"/>
        <v>0</v>
      </c>
      <c r="AF68" s="226">
        <f t="shared" si="88"/>
        <v>820</v>
      </c>
      <c r="AG68" s="226">
        <f t="shared" si="88"/>
        <v>0</v>
      </c>
      <c r="AH68" s="181" t="s">
        <v>443</v>
      </c>
      <c r="AI68" s="218"/>
      <c r="AJ68" s="219" t="s">
        <v>142</v>
      </c>
      <c r="AK68" s="223" t="s">
        <v>730</v>
      </c>
      <c r="AL68" s="224"/>
      <c r="AM68" s="223"/>
      <c r="AN68" s="223"/>
      <c r="AO68" s="225"/>
      <c r="AP68" s="226">
        <f aca="true" t="shared" si="89" ref="AP68:AW68">SUM(AP69:AP72)</f>
        <v>0</v>
      </c>
      <c r="AQ68" s="226">
        <f t="shared" si="89"/>
        <v>0</v>
      </c>
      <c r="AR68" s="226">
        <f t="shared" si="89"/>
        <v>0</v>
      </c>
      <c r="AS68" s="226">
        <f t="shared" si="89"/>
        <v>172949</v>
      </c>
      <c r="AT68" s="226">
        <f t="shared" si="89"/>
        <v>0</v>
      </c>
      <c r="AU68" s="226">
        <f t="shared" si="89"/>
        <v>0</v>
      </c>
      <c r="AV68" s="226">
        <f t="shared" si="89"/>
        <v>0</v>
      </c>
      <c r="AW68" s="226">
        <f t="shared" si="89"/>
        <v>0</v>
      </c>
      <c r="AX68" s="181" t="s">
        <v>524</v>
      </c>
      <c r="AY68" s="218"/>
      <c r="AZ68" s="219" t="s">
        <v>142</v>
      </c>
      <c r="BA68" s="223" t="s">
        <v>730</v>
      </c>
      <c r="BB68" s="224"/>
      <c r="BC68" s="223"/>
      <c r="BD68" s="223"/>
      <c r="BE68" s="225"/>
      <c r="BF68" s="226">
        <f aca="true" t="shared" si="90" ref="BF68:BM68">SUM(BF69:BF72)</f>
        <v>0</v>
      </c>
      <c r="BG68" s="226">
        <f t="shared" si="90"/>
        <v>0</v>
      </c>
      <c r="BH68" s="226">
        <f t="shared" si="90"/>
        <v>0</v>
      </c>
      <c r="BI68" s="226">
        <f t="shared" si="90"/>
        <v>0</v>
      </c>
      <c r="BJ68" s="226">
        <f t="shared" si="90"/>
        <v>0</v>
      </c>
      <c r="BK68" s="226">
        <f t="shared" si="90"/>
        <v>0</v>
      </c>
      <c r="BL68" s="226">
        <f t="shared" si="90"/>
        <v>0</v>
      </c>
      <c r="BM68" s="226">
        <f t="shared" si="90"/>
        <v>0</v>
      </c>
      <c r="BN68" s="181" t="s">
        <v>604</v>
      </c>
      <c r="BO68" s="218"/>
      <c r="BP68" s="219" t="s">
        <v>142</v>
      </c>
      <c r="BQ68" s="223" t="s">
        <v>730</v>
      </c>
      <c r="BR68" s="224"/>
      <c r="BS68" s="223"/>
      <c r="BT68" s="223"/>
      <c r="BU68" s="225"/>
      <c r="BV68" s="226">
        <f aca="true" t="shared" si="91" ref="BV68:CD68">SUM(BV69:BV72)</f>
        <v>2600</v>
      </c>
      <c r="BW68" s="226">
        <f t="shared" si="91"/>
        <v>0</v>
      </c>
      <c r="BX68" s="226">
        <f t="shared" si="91"/>
        <v>0</v>
      </c>
      <c r="BY68" s="226">
        <f t="shared" si="91"/>
        <v>0</v>
      </c>
      <c r="BZ68" s="226">
        <f>SUM(BZ69:BZ72)</f>
        <v>0</v>
      </c>
      <c r="CA68" s="226">
        <f t="shared" si="91"/>
        <v>0</v>
      </c>
      <c r="CB68" s="226">
        <f t="shared" si="91"/>
        <v>0</v>
      </c>
      <c r="CC68" s="226">
        <f t="shared" si="91"/>
        <v>0</v>
      </c>
      <c r="CD68" s="226">
        <f t="shared" si="91"/>
        <v>0</v>
      </c>
      <c r="CE68" s="181" t="s">
        <v>898</v>
      </c>
      <c r="CF68" s="218"/>
      <c r="CG68" s="219" t="s">
        <v>142</v>
      </c>
      <c r="CH68" s="223" t="s">
        <v>730</v>
      </c>
      <c r="CI68" s="224"/>
      <c r="CJ68" s="223"/>
      <c r="CK68" s="223"/>
      <c r="CL68" s="225"/>
      <c r="CM68" s="226">
        <f>SUM(CM69:CM72)</f>
        <v>0</v>
      </c>
      <c r="CN68" s="226">
        <f t="shared" si="76"/>
        <v>241645</v>
      </c>
    </row>
    <row r="69" spans="1:92" s="75" customFormat="1" ht="19.5" customHeight="1" thickBot="1">
      <c r="A69" s="133" t="s">
        <v>234</v>
      </c>
      <c r="B69" s="164"/>
      <c r="C69" s="171"/>
      <c r="D69" s="166" t="s">
        <v>731</v>
      </c>
      <c r="E69" s="167" t="s">
        <v>732</v>
      </c>
      <c r="F69" s="167"/>
      <c r="G69" s="167"/>
      <c r="H69" s="168"/>
      <c r="I69" s="128"/>
      <c r="J69" s="128"/>
      <c r="K69" s="128"/>
      <c r="L69" s="128"/>
      <c r="M69" s="128"/>
      <c r="N69" s="128"/>
      <c r="O69" s="128"/>
      <c r="P69" s="128"/>
      <c r="Q69" s="128"/>
      <c r="R69" s="133" t="s">
        <v>362</v>
      </c>
      <c r="S69" s="164"/>
      <c r="T69" s="171"/>
      <c r="U69" s="166" t="s">
        <v>731</v>
      </c>
      <c r="V69" s="167" t="s">
        <v>732</v>
      </c>
      <c r="W69" s="167"/>
      <c r="X69" s="167"/>
      <c r="Y69" s="168"/>
      <c r="Z69" s="128"/>
      <c r="AA69" s="128"/>
      <c r="AB69" s="128"/>
      <c r="AC69" s="128">
        <v>600</v>
      </c>
      <c r="AD69" s="128"/>
      <c r="AE69" s="128"/>
      <c r="AF69" s="128"/>
      <c r="AG69" s="128"/>
      <c r="AH69" s="133" t="s">
        <v>444</v>
      </c>
      <c r="AI69" s="164"/>
      <c r="AJ69" s="171"/>
      <c r="AK69" s="166" t="s">
        <v>731</v>
      </c>
      <c r="AL69" s="167" t="s">
        <v>732</v>
      </c>
      <c r="AM69" s="167"/>
      <c r="AN69" s="167"/>
      <c r="AO69" s="168"/>
      <c r="AP69" s="128"/>
      <c r="AQ69" s="128"/>
      <c r="AR69" s="128"/>
      <c r="AS69" s="128"/>
      <c r="AT69" s="128"/>
      <c r="AU69" s="128"/>
      <c r="AV69" s="128"/>
      <c r="AW69" s="128"/>
      <c r="AX69" s="133" t="s">
        <v>525</v>
      </c>
      <c r="AY69" s="164"/>
      <c r="AZ69" s="171"/>
      <c r="BA69" s="166" t="s">
        <v>731</v>
      </c>
      <c r="BB69" s="167" t="s">
        <v>732</v>
      </c>
      <c r="BC69" s="167"/>
      <c r="BD69" s="167"/>
      <c r="BE69" s="168"/>
      <c r="BF69" s="128"/>
      <c r="BG69" s="128"/>
      <c r="BH69" s="128"/>
      <c r="BI69" s="128"/>
      <c r="BJ69" s="128"/>
      <c r="BK69" s="128"/>
      <c r="BL69" s="128"/>
      <c r="BM69" s="128"/>
      <c r="BN69" s="133" t="s">
        <v>605</v>
      </c>
      <c r="BO69" s="164"/>
      <c r="BP69" s="171"/>
      <c r="BQ69" s="166" t="s">
        <v>731</v>
      </c>
      <c r="BR69" s="167" t="s">
        <v>732</v>
      </c>
      <c r="BS69" s="167"/>
      <c r="BT69" s="167"/>
      <c r="BU69" s="168"/>
      <c r="BV69" s="128"/>
      <c r="BW69" s="128"/>
      <c r="BX69" s="128"/>
      <c r="BY69" s="128"/>
      <c r="BZ69" s="128"/>
      <c r="CA69" s="128"/>
      <c r="CB69" s="128"/>
      <c r="CC69" s="128"/>
      <c r="CD69" s="128"/>
      <c r="CE69" s="133" t="s">
        <v>899</v>
      </c>
      <c r="CF69" s="164"/>
      <c r="CG69" s="171"/>
      <c r="CH69" s="166" t="s">
        <v>731</v>
      </c>
      <c r="CI69" s="167" t="s">
        <v>732</v>
      </c>
      <c r="CJ69" s="167"/>
      <c r="CK69" s="167"/>
      <c r="CL69" s="168"/>
      <c r="CM69" s="128"/>
      <c r="CN69" s="128">
        <f t="shared" si="76"/>
        <v>600</v>
      </c>
    </row>
    <row r="70" spans="1:92" s="75" customFormat="1" ht="19.5" customHeight="1" thickBot="1">
      <c r="A70" s="133" t="s">
        <v>235</v>
      </c>
      <c r="B70" s="164"/>
      <c r="C70" s="171"/>
      <c r="D70" s="166" t="s">
        <v>733</v>
      </c>
      <c r="E70" s="167" t="s">
        <v>734</v>
      </c>
      <c r="F70" s="167"/>
      <c r="G70" s="167"/>
      <c r="H70" s="168"/>
      <c r="I70" s="128"/>
      <c r="J70" s="128"/>
      <c r="K70" s="128"/>
      <c r="L70" s="128"/>
      <c r="M70" s="128"/>
      <c r="N70" s="128"/>
      <c r="O70" s="128"/>
      <c r="P70" s="128"/>
      <c r="Q70" s="128"/>
      <c r="R70" s="133" t="s">
        <v>363</v>
      </c>
      <c r="S70" s="164"/>
      <c r="T70" s="171"/>
      <c r="U70" s="166" t="s">
        <v>733</v>
      </c>
      <c r="V70" s="167" t="s">
        <v>734</v>
      </c>
      <c r="W70" s="167"/>
      <c r="X70" s="167"/>
      <c r="Y70" s="168"/>
      <c r="Z70" s="128"/>
      <c r="AA70" s="128"/>
      <c r="AB70" s="128"/>
      <c r="AC70" s="128"/>
      <c r="AD70" s="128"/>
      <c r="AE70" s="128"/>
      <c r="AF70" s="128"/>
      <c r="AG70" s="128"/>
      <c r="AH70" s="133" t="s">
        <v>445</v>
      </c>
      <c r="AI70" s="164"/>
      <c r="AJ70" s="171"/>
      <c r="AK70" s="166" t="s">
        <v>733</v>
      </c>
      <c r="AL70" s="167" t="s">
        <v>734</v>
      </c>
      <c r="AM70" s="167"/>
      <c r="AN70" s="167"/>
      <c r="AO70" s="168"/>
      <c r="AP70" s="128"/>
      <c r="AQ70" s="128"/>
      <c r="AR70" s="128"/>
      <c r="AS70" s="128"/>
      <c r="AT70" s="128"/>
      <c r="AU70" s="128"/>
      <c r="AV70" s="128"/>
      <c r="AW70" s="128"/>
      <c r="AX70" s="133" t="s">
        <v>526</v>
      </c>
      <c r="AY70" s="164"/>
      <c r="AZ70" s="171"/>
      <c r="BA70" s="166" t="s">
        <v>733</v>
      </c>
      <c r="BB70" s="167" t="s">
        <v>734</v>
      </c>
      <c r="BC70" s="167"/>
      <c r="BD70" s="167"/>
      <c r="BE70" s="168"/>
      <c r="BF70" s="128"/>
      <c r="BG70" s="128"/>
      <c r="BH70" s="128"/>
      <c r="BI70" s="128"/>
      <c r="BJ70" s="128"/>
      <c r="BK70" s="128"/>
      <c r="BL70" s="128"/>
      <c r="BM70" s="128"/>
      <c r="BN70" s="133" t="s">
        <v>606</v>
      </c>
      <c r="BO70" s="164"/>
      <c r="BP70" s="171"/>
      <c r="BQ70" s="166" t="s">
        <v>733</v>
      </c>
      <c r="BR70" s="167" t="s">
        <v>734</v>
      </c>
      <c r="BS70" s="167"/>
      <c r="BT70" s="167"/>
      <c r="BU70" s="168"/>
      <c r="BV70" s="128">
        <v>2600</v>
      </c>
      <c r="BW70" s="128"/>
      <c r="BX70" s="128"/>
      <c r="BY70" s="128"/>
      <c r="BZ70" s="128"/>
      <c r="CA70" s="128"/>
      <c r="CB70" s="128"/>
      <c r="CC70" s="128"/>
      <c r="CD70" s="128"/>
      <c r="CE70" s="133" t="s">
        <v>900</v>
      </c>
      <c r="CF70" s="164"/>
      <c r="CG70" s="171"/>
      <c r="CH70" s="166" t="s">
        <v>733</v>
      </c>
      <c r="CI70" s="167" t="s">
        <v>734</v>
      </c>
      <c r="CJ70" s="167"/>
      <c r="CK70" s="167"/>
      <c r="CL70" s="168"/>
      <c r="CM70" s="128"/>
      <c r="CN70" s="128">
        <f t="shared" si="76"/>
        <v>2600</v>
      </c>
    </row>
    <row r="71" spans="1:92" s="74" customFormat="1" ht="19.5" customHeight="1" thickBot="1">
      <c r="A71" s="133" t="s">
        <v>236</v>
      </c>
      <c r="B71" s="164"/>
      <c r="C71" s="171"/>
      <c r="D71" s="166" t="s">
        <v>735</v>
      </c>
      <c r="E71" s="167" t="s">
        <v>281</v>
      </c>
      <c r="F71" s="76"/>
      <c r="G71" s="167"/>
      <c r="H71" s="168"/>
      <c r="I71" s="128"/>
      <c r="J71" s="128"/>
      <c r="K71" s="128"/>
      <c r="L71" s="128">
        <v>63640</v>
      </c>
      <c r="M71" s="128"/>
      <c r="N71" s="128"/>
      <c r="O71" s="128"/>
      <c r="P71" s="128"/>
      <c r="Q71" s="128"/>
      <c r="R71" s="133" t="s">
        <v>364</v>
      </c>
      <c r="S71" s="164"/>
      <c r="T71" s="171"/>
      <c r="U71" s="166" t="s">
        <v>735</v>
      </c>
      <c r="V71" s="167" t="s">
        <v>281</v>
      </c>
      <c r="W71" s="76"/>
      <c r="X71" s="167"/>
      <c r="Y71" s="168"/>
      <c r="Z71" s="128"/>
      <c r="AA71" s="128"/>
      <c r="AB71" s="128"/>
      <c r="AC71" s="128">
        <v>1036</v>
      </c>
      <c r="AD71" s="128"/>
      <c r="AE71" s="128"/>
      <c r="AF71" s="128">
        <v>820</v>
      </c>
      <c r="AG71" s="128"/>
      <c r="AH71" s="133" t="s">
        <v>446</v>
      </c>
      <c r="AI71" s="164"/>
      <c r="AJ71" s="171"/>
      <c r="AK71" s="166" t="s">
        <v>735</v>
      </c>
      <c r="AL71" s="167" t="s">
        <v>281</v>
      </c>
      <c r="AM71" s="76"/>
      <c r="AN71" s="167"/>
      <c r="AO71" s="168"/>
      <c r="AP71" s="128"/>
      <c r="AQ71" s="65"/>
      <c r="AR71" s="65"/>
      <c r="AS71" s="65"/>
      <c r="AT71" s="65"/>
      <c r="AU71" s="65"/>
      <c r="AV71" s="65"/>
      <c r="AW71" s="65"/>
      <c r="AX71" s="133" t="s">
        <v>527</v>
      </c>
      <c r="AY71" s="164"/>
      <c r="AZ71" s="171"/>
      <c r="BA71" s="166" t="s">
        <v>735</v>
      </c>
      <c r="BB71" s="167" t="s">
        <v>281</v>
      </c>
      <c r="BC71" s="76"/>
      <c r="BD71" s="167"/>
      <c r="BE71" s="168"/>
      <c r="BF71" s="65"/>
      <c r="BG71" s="65"/>
      <c r="BH71" s="65"/>
      <c r="BI71" s="65"/>
      <c r="BJ71" s="65"/>
      <c r="BK71" s="65"/>
      <c r="BL71" s="65"/>
      <c r="BM71" s="65"/>
      <c r="BN71" s="133" t="s">
        <v>607</v>
      </c>
      <c r="BO71" s="164"/>
      <c r="BP71" s="171"/>
      <c r="BQ71" s="166" t="s">
        <v>735</v>
      </c>
      <c r="BR71" s="167" t="s">
        <v>281</v>
      </c>
      <c r="BS71" s="76"/>
      <c r="BT71" s="167"/>
      <c r="BU71" s="168"/>
      <c r="BV71" s="65"/>
      <c r="BW71" s="65"/>
      <c r="BX71" s="65"/>
      <c r="BY71" s="65"/>
      <c r="BZ71" s="65"/>
      <c r="CA71" s="65"/>
      <c r="CB71" s="65"/>
      <c r="CC71" s="65"/>
      <c r="CD71" s="65"/>
      <c r="CE71" s="133" t="s">
        <v>901</v>
      </c>
      <c r="CF71" s="164"/>
      <c r="CG71" s="171"/>
      <c r="CH71" s="166" t="s">
        <v>735</v>
      </c>
      <c r="CI71" s="167" t="s">
        <v>281</v>
      </c>
      <c r="CJ71" s="76"/>
      <c r="CK71" s="167"/>
      <c r="CL71" s="168"/>
      <c r="CM71" s="65"/>
      <c r="CN71" s="65">
        <f t="shared" si="76"/>
        <v>65496</v>
      </c>
    </row>
    <row r="72" spans="1:92" s="74" customFormat="1" ht="19.5" customHeight="1" thickBot="1">
      <c r="A72" s="133" t="s">
        <v>237</v>
      </c>
      <c r="B72" s="164"/>
      <c r="C72" s="171"/>
      <c r="D72" s="166" t="s">
        <v>736</v>
      </c>
      <c r="E72" s="167" t="s">
        <v>737</v>
      </c>
      <c r="F72" s="76"/>
      <c r="G72" s="167"/>
      <c r="H72" s="168"/>
      <c r="I72" s="172"/>
      <c r="J72" s="172"/>
      <c r="K72" s="172"/>
      <c r="L72" s="172"/>
      <c r="M72" s="172"/>
      <c r="N72" s="172"/>
      <c r="O72" s="172"/>
      <c r="P72" s="172"/>
      <c r="Q72" s="172"/>
      <c r="R72" s="133" t="s">
        <v>365</v>
      </c>
      <c r="S72" s="164"/>
      <c r="T72" s="171"/>
      <c r="U72" s="166" t="s">
        <v>736</v>
      </c>
      <c r="V72" s="167" t="s">
        <v>737</v>
      </c>
      <c r="W72" s="76"/>
      <c r="X72" s="167"/>
      <c r="Y72" s="168"/>
      <c r="Z72" s="172"/>
      <c r="AA72" s="172"/>
      <c r="AB72" s="172"/>
      <c r="AC72" s="172"/>
      <c r="AD72" s="172"/>
      <c r="AE72" s="172"/>
      <c r="AF72" s="172"/>
      <c r="AG72" s="172"/>
      <c r="AH72" s="133" t="s">
        <v>447</v>
      </c>
      <c r="AI72" s="164"/>
      <c r="AJ72" s="171"/>
      <c r="AK72" s="166" t="s">
        <v>736</v>
      </c>
      <c r="AL72" s="167" t="s">
        <v>737</v>
      </c>
      <c r="AM72" s="76"/>
      <c r="AN72" s="167"/>
      <c r="AO72" s="168"/>
      <c r="AP72" s="172"/>
      <c r="AQ72" s="173"/>
      <c r="AR72" s="173"/>
      <c r="AS72" s="173">
        <v>172949</v>
      </c>
      <c r="AT72" s="173"/>
      <c r="AU72" s="173"/>
      <c r="AV72" s="173"/>
      <c r="AW72" s="173"/>
      <c r="AX72" s="133" t="s">
        <v>528</v>
      </c>
      <c r="AY72" s="164"/>
      <c r="AZ72" s="171"/>
      <c r="BA72" s="166" t="s">
        <v>736</v>
      </c>
      <c r="BB72" s="167" t="s">
        <v>737</v>
      </c>
      <c r="BC72" s="76"/>
      <c r="BD72" s="167"/>
      <c r="BE72" s="168"/>
      <c r="BF72" s="173"/>
      <c r="BG72" s="173"/>
      <c r="BH72" s="173"/>
      <c r="BI72" s="173"/>
      <c r="BJ72" s="173"/>
      <c r="BK72" s="173"/>
      <c r="BL72" s="173"/>
      <c r="BM72" s="173"/>
      <c r="BN72" s="133" t="s">
        <v>608</v>
      </c>
      <c r="BO72" s="164"/>
      <c r="BP72" s="171"/>
      <c r="BQ72" s="166" t="s">
        <v>736</v>
      </c>
      <c r="BR72" s="167" t="s">
        <v>737</v>
      </c>
      <c r="BS72" s="76"/>
      <c r="BT72" s="167"/>
      <c r="BU72" s="168"/>
      <c r="BV72" s="173"/>
      <c r="BW72" s="173"/>
      <c r="BX72" s="173"/>
      <c r="BY72" s="173"/>
      <c r="BZ72" s="173"/>
      <c r="CA72" s="173"/>
      <c r="CB72" s="173"/>
      <c r="CC72" s="173"/>
      <c r="CD72" s="173"/>
      <c r="CE72" s="133" t="s">
        <v>902</v>
      </c>
      <c r="CF72" s="164"/>
      <c r="CG72" s="171"/>
      <c r="CH72" s="166" t="s">
        <v>736</v>
      </c>
      <c r="CI72" s="167" t="s">
        <v>737</v>
      </c>
      <c r="CJ72" s="76"/>
      <c r="CK72" s="167"/>
      <c r="CL72" s="168"/>
      <c r="CM72" s="173"/>
      <c r="CN72" s="173">
        <f t="shared" si="76"/>
        <v>172949</v>
      </c>
    </row>
    <row r="73" spans="1:92" s="74" customFormat="1" ht="19.5" customHeight="1" thickBot="1">
      <c r="A73" s="133" t="s">
        <v>238</v>
      </c>
      <c r="B73" s="63"/>
      <c r="C73" s="67"/>
      <c r="D73" s="67"/>
      <c r="E73" s="67"/>
      <c r="F73" s="67"/>
      <c r="G73" s="67"/>
      <c r="H73" s="67"/>
      <c r="I73" s="174"/>
      <c r="J73" s="174"/>
      <c r="K73" s="174"/>
      <c r="L73" s="174"/>
      <c r="M73" s="174"/>
      <c r="N73" s="174"/>
      <c r="O73" s="174"/>
      <c r="P73" s="174"/>
      <c r="Q73" s="174"/>
      <c r="R73" s="133" t="s">
        <v>366</v>
      </c>
      <c r="S73" s="63"/>
      <c r="T73" s="67"/>
      <c r="U73" s="67"/>
      <c r="V73" s="67"/>
      <c r="W73" s="67"/>
      <c r="X73" s="67"/>
      <c r="Y73" s="67"/>
      <c r="Z73" s="174"/>
      <c r="AA73" s="174"/>
      <c r="AB73" s="174"/>
      <c r="AC73" s="174"/>
      <c r="AD73" s="174"/>
      <c r="AE73" s="174"/>
      <c r="AF73" s="174"/>
      <c r="AG73" s="174"/>
      <c r="AH73" s="133" t="s">
        <v>448</v>
      </c>
      <c r="AI73" s="63"/>
      <c r="AJ73" s="67"/>
      <c r="AK73" s="67"/>
      <c r="AL73" s="67"/>
      <c r="AM73" s="67"/>
      <c r="AN73" s="67"/>
      <c r="AO73" s="67"/>
      <c r="AP73" s="174"/>
      <c r="AQ73" s="174"/>
      <c r="AR73" s="174"/>
      <c r="AS73" s="174"/>
      <c r="AT73" s="174"/>
      <c r="AU73" s="174"/>
      <c r="AV73" s="174"/>
      <c r="AW73" s="174"/>
      <c r="AX73" s="133" t="s">
        <v>529</v>
      </c>
      <c r="AY73" s="63"/>
      <c r="AZ73" s="67"/>
      <c r="BA73" s="67"/>
      <c r="BB73" s="67"/>
      <c r="BC73" s="67"/>
      <c r="BD73" s="67"/>
      <c r="BE73" s="67"/>
      <c r="BF73" s="174"/>
      <c r="BG73" s="174"/>
      <c r="BH73" s="174"/>
      <c r="BI73" s="174"/>
      <c r="BJ73" s="174"/>
      <c r="BK73" s="174"/>
      <c r="BL73" s="174"/>
      <c r="BM73" s="174"/>
      <c r="BN73" s="133" t="s">
        <v>609</v>
      </c>
      <c r="BO73" s="63"/>
      <c r="BP73" s="67"/>
      <c r="BQ73" s="67"/>
      <c r="BR73" s="67"/>
      <c r="BS73" s="67"/>
      <c r="BT73" s="67"/>
      <c r="BU73" s="67"/>
      <c r="BV73" s="174"/>
      <c r="BW73" s="174"/>
      <c r="BX73" s="174"/>
      <c r="BY73" s="174"/>
      <c r="BZ73" s="174"/>
      <c r="CA73" s="174"/>
      <c r="CB73" s="174"/>
      <c r="CC73" s="174"/>
      <c r="CD73" s="174"/>
      <c r="CE73" s="133" t="s">
        <v>903</v>
      </c>
      <c r="CF73" s="63"/>
      <c r="CG73" s="67"/>
      <c r="CH73" s="67"/>
      <c r="CI73" s="67"/>
      <c r="CJ73" s="67"/>
      <c r="CK73" s="67"/>
      <c r="CL73" s="67"/>
      <c r="CM73" s="174"/>
      <c r="CN73" s="174">
        <f t="shared" si="76"/>
        <v>0</v>
      </c>
    </row>
    <row r="74" spans="1:92" s="209" customFormat="1" ht="30" customHeight="1" thickBot="1">
      <c r="A74" s="181" t="s">
        <v>239</v>
      </c>
      <c r="B74" s="233" t="s">
        <v>762</v>
      </c>
      <c r="C74" s="234"/>
      <c r="D74" s="235"/>
      <c r="E74" s="235"/>
      <c r="F74" s="235"/>
      <c r="G74" s="235"/>
      <c r="H74" s="235"/>
      <c r="I74" s="236">
        <f>SUM(I54,I65)</f>
        <v>0</v>
      </c>
      <c r="J74" s="236">
        <f aca="true" t="shared" si="92" ref="J74:Q74">SUM(J54,J65)</f>
        <v>35531</v>
      </c>
      <c r="K74" s="236">
        <f t="shared" si="92"/>
        <v>46181</v>
      </c>
      <c r="L74" s="236">
        <f t="shared" si="92"/>
        <v>118908</v>
      </c>
      <c r="M74" s="236">
        <f t="shared" si="92"/>
        <v>173500</v>
      </c>
      <c r="N74" s="236">
        <f t="shared" si="92"/>
        <v>27074</v>
      </c>
      <c r="O74" s="236">
        <f t="shared" si="92"/>
        <v>5021</v>
      </c>
      <c r="P74" s="236">
        <f t="shared" si="92"/>
        <v>47925</v>
      </c>
      <c r="Q74" s="236">
        <f t="shared" si="92"/>
        <v>47968</v>
      </c>
      <c r="R74" s="181" t="s">
        <v>367</v>
      </c>
      <c r="S74" s="233" t="s">
        <v>762</v>
      </c>
      <c r="T74" s="234"/>
      <c r="U74" s="235"/>
      <c r="V74" s="235"/>
      <c r="W74" s="235"/>
      <c r="X74" s="235"/>
      <c r="Y74" s="235"/>
      <c r="Z74" s="236">
        <f aca="true" t="shared" si="93" ref="Z74:AG74">SUM(Z54,Z65)</f>
        <v>3764</v>
      </c>
      <c r="AA74" s="236">
        <f t="shared" si="93"/>
        <v>57843</v>
      </c>
      <c r="AB74" s="236">
        <f t="shared" si="93"/>
        <v>29563</v>
      </c>
      <c r="AC74" s="236">
        <f t="shared" si="93"/>
        <v>617526</v>
      </c>
      <c r="AD74" s="236">
        <f t="shared" si="93"/>
        <v>68343</v>
      </c>
      <c r="AE74" s="236">
        <f t="shared" si="93"/>
        <v>71500</v>
      </c>
      <c r="AF74" s="236">
        <f t="shared" si="93"/>
        <v>340757</v>
      </c>
      <c r="AG74" s="236">
        <f t="shared" si="93"/>
        <v>0</v>
      </c>
      <c r="AH74" s="181" t="s">
        <v>449</v>
      </c>
      <c r="AI74" s="233" t="s">
        <v>762</v>
      </c>
      <c r="AJ74" s="234"/>
      <c r="AK74" s="235"/>
      <c r="AL74" s="235"/>
      <c r="AM74" s="235"/>
      <c r="AN74" s="235"/>
      <c r="AO74" s="235"/>
      <c r="AP74" s="236">
        <f aca="true" t="shared" si="94" ref="AP74:AW74">SUM(AP54,AP65)</f>
        <v>7480</v>
      </c>
      <c r="AQ74" s="236">
        <f t="shared" si="94"/>
        <v>0</v>
      </c>
      <c r="AR74" s="236">
        <f t="shared" si="94"/>
        <v>0</v>
      </c>
      <c r="AS74" s="236">
        <f t="shared" si="94"/>
        <v>191290</v>
      </c>
      <c r="AT74" s="236">
        <f t="shared" si="94"/>
        <v>2540</v>
      </c>
      <c r="AU74" s="236">
        <f t="shared" si="94"/>
        <v>180</v>
      </c>
      <c r="AV74" s="236">
        <f t="shared" si="94"/>
        <v>17235</v>
      </c>
      <c r="AW74" s="236">
        <f t="shared" si="94"/>
        <v>6291</v>
      </c>
      <c r="AX74" s="181" t="s">
        <v>530</v>
      </c>
      <c r="AY74" s="233" t="s">
        <v>762</v>
      </c>
      <c r="AZ74" s="234"/>
      <c r="BA74" s="235"/>
      <c r="BB74" s="235"/>
      <c r="BC74" s="235"/>
      <c r="BD74" s="235"/>
      <c r="BE74" s="235"/>
      <c r="BF74" s="236">
        <f aca="true" t="shared" si="95" ref="BF74:BM74">SUM(BF54,BF65)</f>
        <v>6230</v>
      </c>
      <c r="BG74" s="236">
        <f t="shared" si="95"/>
        <v>50</v>
      </c>
      <c r="BH74" s="236">
        <f t="shared" si="95"/>
        <v>3000</v>
      </c>
      <c r="BI74" s="236">
        <f t="shared" si="95"/>
        <v>150</v>
      </c>
      <c r="BJ74" s="236">
        <f t="shared" si="95"/>
        <v>2389</v>
      </c>
      <c r="BK74" s="236">
        <f t="shared" si="95"/>
        <v>7410</v>
      </c>
      <c r="BL74" s="236">
        <f t="shared" si="95"/>
        <v>0</v>
      </c>
      <c r="BM74" s="236">
        <f t="shared" si="95"/>
        <v>700</v>
      </c>
      <c r="BN74" s="181" t="s">
        <v>610</v>
      </c>
      <c r="BO74" s="233" t="s">
        <v>762</v>
      </c>
      <c r="BP74" s="234"/>
      <c r="BQ74" s="235"/>
      <c r="BR74" s="235"/>
      <c r="BS74" s="235"/>
      <c r="BT74" s="235"/>
      <c r="BU74" s="235"/>
      <c r="BV74" s="236">
        <f aca="true" t="shared" si="96" ref="BV74:CD74">SUM(BV54,BV65)</f>
        <v>2600</v>
      </c>
      <c r="BW74" s="236">
        <f t="shared" si="96"/>
        <v>12656</v>
      </c>
      <c r="BX74" s="236">
        <f t="shared" si="96"/>
        <v>23835</v>
      </c>
      <c r="BY74" s="236">
        <f t="shared" si="96"/>
        <v>43943</v>
      </c>
      <c r="BZ74" s="236">
        <f>SUM(BZ54,BZ65)</f>
        <v>6000</v>
      </c>
      <c r="CA74" s="236">
        <f t="shared" si="96"/>
        <v>0</v>
      </c>
      <c r="CB74" s="236">
        <f t="shared" si="96"/>
        <v>52193</v>
      </c>
      <c r="CC74" s="236">
        <f t="shared" si="96"/>
        <v>28000</v>
      </c>
      <c r="CD74" s="236">
        <f t="shared" si="96"/>
        <v>18765</v>
      </c>
      <c r="CE74" s="181" t="s">
        <v>904</v>
      </c>
      <c r="CF74" s="233" t="s">
        <v>762</v>
      </c>
      <c r="CG74" s="234"/>
      <c r="CH74" s="235"/>
      <c r="CI74" s="235"/>
      <c r="CJ74" s="235"/>
      <c r="CK74" s="235"/>
      <c r="CL74" s="235"/>
      <c r="CM74" s="236">
        <f>SUM(CM54,CM65)</f>
        <v>0</v>
      </c>
      <c r="CN74" s="236">
        <f t="shared" si="76"/>
        <v>2124341</v>
      </c>
    </row>
    <row r="75" spans="1:92" ht="19.5" customHeight="1" thickBot="1">
      <c r="A75" s="133" t="s">
        <v>240</v>
      </c>
      <c r="B75" s="175"/>
      <c r="C75" s="64"/>
      <c r="D75" s="67"/>
      <c r="E75" s="176"/>
      <c r="F75" s="176"/>
      <c r="G75" s="176"/>
      <c r="H75" s="176"/>
      <c r="I75" s="68"/>
      <c r="J75" s="68"/>
      <c r="K75" s="68"/>
      <c r="L75" s="68"/>
      <c r="M75" s="68"/>
      <c r="N75" s="68"/>
      <c r="O75" s="68"/>
      <c r="P75" s="68"/>
      <c r="Q75" s="68"/>
      <c r="R75" s="133" t="s">
        <v>368</v>
      </c>
      <c r="S75" s="175"/>
      <c r="T75" s="64"/>
      <c r="U75" s="67"/>
      <c r="V75" s="176"/>
      <c r="W75" s="176"/>
      <c r="X75" s="176"/>
      <c r="Y75" s="176"/>
      <c r="Z75" s="68"/>
      <c r="AA75" s="68"/>
      <c r="AB75" s="68"/>
      <c r="AC75" s="68"/>
      <c r="AD75" s="68"/>
      <c r="AE75" s="68"/>
      <c r="AF75" s="68"/>
      <c r="AG75" s="68"/>
      <c r="AH75" s="133" t="s">
        <v>450</v>
      </c>
      <c r="AI75" s="175"/>
      <c r="AJ75" s="64"/>
      <c r="AK75" s="67"/>
      <c r="AL75" s="176"/>
      <c r="AM75" s="176"/>
      <c r="AN75" s="176"/>
      <c r="AO75" s="176"/>
      <c r="AP75" s="68"/>
      <c r="AQ75" s="68"/>
      <c r="AR75" s="68"/>
      <c r="AS75" s="68"/>
      <c r="AT75" s="68"/>
      <c r="AU75" s="68"/>
      <c r="AV75" s="68"/>
      <c r="AW75" s="68"/>
      <c r="AX75" s="133" t="s">
        <v>531</v>
      </c>
      <c r="AY75" s="175"/>
      <c r="AZ75" s="64"/>
      <c r="BA75" s="67"/>
      <c r="BB75" s="176"/>
      <c r="BC75" s="176"/>
      <c r="BD75" s="176"/>
      <c r="BE75" s="176"/>
      <c r="BF75" s="68"/>
      <c r="BG75" s="68"/>
      <c r="BH75" s="68"/>
      <c r="BI75" s="68"/>
      <c r="BJ75" s="68"/>
      <c r="BK75" s="68"/>
      <c r="BL75" s="68"/>
      <c r="BM75" s="68"/>
      <c r="BN75" s="133" t="s">
        <v>611</v>
      </c>
      <c r="BO75" s="175"/>
      <c r="BP75" s="64"/>
      <c r="BQ75" s="67"/>
      <c r="BR75" s="176"/>
      <c r="BS75" s="176"/>
      <c r="BT75" s="176"/>
      <c r="BU75" s="176"/>
      <c r="BV75" s="68"/>
      <c r="BW75" s="68"/>
      <c r="BX75" s="68"/>
      <c r="BY75" s="68"/>
      <c r="BZ75" s="68"/>
      <c r="CA75" s="68"/>
      <c r="CB75" s="68"/>
      <c r="CC75" s="68"/>
      <c r="CD75" s="68"/>
      <c r="CE75" s="133" t="s">
        <v>905</v>
      </c>
      <c r="CF75" s="175"/>
      <c r="CG75" s="64"/>
      <c r="CH75" s="67"/>
      <c r="CI75" s="176"/>
      <c r="CJ75" s="176"/>
      <c r="CK75" s="176"/>
      <c r="CL75" s="176"/>
      <c r="CM75" s="68"/>
      <c r="CN75" s="68">
        <f t="shared" si="76"/>
        <v>0</v>
      </c>
    </row>
    <row r="76" spans="1:92" s="217" customFormat="1" ht="19.5" customHeight="1" thickBot="1">
      <c r="A76" s="181" t="s">
        <v>241</v>
      </c>
      <c r="B76" s="214" t="s">
        <v>143</v>
      </c>
      <c r="C76" s="215" t="s">
        <v>738</v>
      </c>
      <c r="D76" s="215"/>
      <c r="E76" s="215"/>
      <c r="F76" s="215"/>
      <c r="G76" s="215"/>
      <c r="H76" s="215"/>
      <c r="I76" s="216">
        <f>SUM(I77,I82)</f>
        <v>0</v>
      </c>
      <c r="J76" s="216">
        <f aca="true" t="shared" si="97" ref="J76:Q76">SUM(J77,J82)</f>
        <v>0</v>
      </c>
      <c r="K76" s="216">
        <f t="shared" si="97"/>
        <v>0</v>
      </c>
      <c r="L76" s="216">
        <f t="shared" si="97"/>
        <v>0</v>
      </c>
      <c r="M76" s="216">
        <f t="shared" si="97"/>
        <v>0</v>
      </c>
      <c r="N76" s="216">
        <f t="shared" si="97"/>
        <v>0</v>
      </c>
      <c r="O76" s="216">
        <f t="shared" si="97"/>
        <v>0</v>
      </c>
      <c r="P76" s="216">
        <f t="shared" si="97"/>
        <v>0</v>
      </c>
      <c r="Q76" s="216">
        <f t="shared" si="97"/>
        <v>0</v>
      </c>
      <c r="R76" s="181" t="s">
        <v>369</v>
      </c>
      <c r="S76" s="214" t="s">
        <v>143</v>
      </c>
      <c r="T76" s="215" t="s">
        <v>738</v>
      </c>
      <c r="U76" s="215"/>
      <c r="V76" s="215"/>
      <c r="W76" s="215"/>
      <c r="X76" s="215"/>
      <c r="Y76" s="215"/>
      <c r="Z76" s="216">
        <f aca="true" t="shared" si="98" ref="Z76:AG76">SUM(Z77,Z82)</f>
        <v>0</v>
      </c>
      <c r="AA76" s="216">
        <f t="shared" si="98"/>
        <v>0</v>
      </c>
      <c r="AB76" s="216">
        <f t="shared" si="98"/>
        <v>0</v>
      </c>
      <c r="AC76" s="216">
        <f t="shared" si="98"/>
        <v>0</v>
      </c>
      <c r="AD76" s="216">
        <f t="shared" si="98"/>
        <v>0</v>
      </c>
      <c r="AE76" s="216">
        <f t="shared" si="98"/>
        <v>0</v>
      </c>
      <c r="AF76" s="216">
        <f t="shared" si="98"/>
        <v>0</v>
      </c>
      <c r="AG76" s="216">
        <f t="shared" si="98"/>
        <v>0</v>
      </c>
      <c r="AH76" s="181" t="s">
        <v>451</v>
      </c>
      <c r="AI76" s="214" t="s">
        <v>143</v>
      </c>
      <c r="AJ76" s="215" t="s">
        <v>738</v>
      </c>
      <c r="AK76" s="215"/>
      <c r="AL76" s="215"/>
      <c r="AM76" s="215"/>
      <c r="AN76" s="215"/>
      <c r="AO76" s="215"/>
      <c r="AP76" s="216">
        <f aca="true" t="shared" si="99" ref="AP76:AW76">SUM(AP77,AP82)</f>
        <v>0</v>
      </c>
      <c r="AQ76" s="216">
        <f t="shared" si="99"/>
        <v>226139</v>
      </c>
      <c r="AR76" s="216">
        <f t="shared" si="99"/>
        <v>1098051</v>
      </c>
      <c r="AS76" s="216">
        <f t="shared" si="99"/>
        <v>0</v>
      </c>
      <c r="AT76" s="216">
        <f t="shared" si="99"/>
        <v>0</v>
      </c>
      <c r="AU76" s="216">
        <f t="shared" si="99"/>
        <v>0</v>
      </c>
      <c r="AV76" s="216">
        <f t="shared" si="99"/>
        <v>0</v>
      </c>
      <c r="AW76" s="216">
        <f t="shared" si="99"/>
        <v>0</v>
      </c>
      <c r="AX76" s="181" t="s">
        <v>532</v>
      </c>
      <c r="AY76" s="214" t="s">
        <v>143</v>
      </c>
      <c r="AZ76" s="215" t="s">
        <v>738</v>
      </c>
      <c r="BA76" s="215"/>
      <c r="BB76" s="215"/>
      <c r="BC76" s="215"/>
      <c r="BD76" s="215"/>
      <c r="BE76" s="215"/>
      <c r="BF76" s="216">
        <f aca="true" t="shared" si="100" ref="BF76:BM76">SUM(BF77,BF82)</f>
        <v>0</v>
      </c>
      <c r="BG76" s="216">
        <f t="shared" si="100"/>
        <v>0</v>
      </c>
      <c r="BH76" s="216">
        <f t="shared" si="100"/>
        <v>0</v>
      </c>
      <c r="BI76" s="216">
        <f t="shared" si="100"/>
        <v>0</v>
      </c>
      <c r="BJ76" s="216">
        <f t="shared" si="100"/>
        <v>0</v>
      </c>
      <c r="BK76" s="216">
        <f t="shared" si="100"/>
        <v>0</v>
      </c>
      <c r="BL76" s="216">
        <f t="shared" si="100"/>
        <v>0</v>
      </c>
      <c r="BM76" s="216">
        <f t="shared" si="100"/>
        <v>0</v>
      </c>
      <c r="BN76" s="181" t="s">
        <v>813</v>
      </c>
      <c r="BO76" s="214" t="s">
        <v>143</v>
      </c>
      <c r="BP76" s="215" t="s">
        <v>738</v>
      </c>
      <c r="BQ76" s="215"/>
      <c r="BR76" s="215"/>
      <c r="BS76" s="215"/>
      <c r="BT76" s="215"/>
      <c r="BU76" s="215"/>
      <c r="BV76" s="216">
        <f>SUM(BV77,BV82)</f>
        <v>0</v>
      </c>
      <c r="BW76" s="216">
        <f>SUM(BW77,BW82)</f>
        <v>0</v>
      </c>
      <c r="BX76" s="216">
        <f aca="true" t="shared" si="101" ref="BX76:CD76">SUM(BX77)</f>
        <v>0</v>
      </c>
      <c r="BY76" s="216">
        <f t="shared" si="101"/>
        <v>0</v>
      </c>
      <c r="BZ76" s="216">
        <f t="shared" si="101"/>
        <v>0</v>
      </c>
      <c r="CA76" s="216">
        <f t="shared" si="101"/>
        <v>0</v>
      </c>
      <c r="CB76" s="216">
        <f t="shared" si="101"/>
        <v>0</v>
      </c>
      <c r="CC76" s="216">
        <f t="shared" si="101"/>
        <v>0</v>
      </c>
      <c r="CD76" s="216">
        <f t="shared" si="101"/>
        <v>0</v>
      </c>
      <c r="CE76" s="181" t="s">
        <v>906</v>
      </c>
      <c r="CF76" s="214" t="s">
        <v>143</v>
      </c>
      <c r="CG76" s="215" t="s">
        <v>738</v>
      </c>
      <c r="CH76" s="215"/>
      <c r="CI76" s="215"/>
      <c r="CJ76" s="215"/>
      <c r="CK76" s="215"/>
      <c r="CL76" s="215"/>
      <c r="CM76" s="216">
        <f>SUM(CM77)</f>
        <v>0</v>
      </c>
      <c r="CN76" s="216">
        <f t="shared" si="76"/>
        <v>1324190</v>
      </c>
    </row>
    <row r="77" spans="1:92" s="241" customFormat="1" ht="19.5" customHeight="1" thickBot="1">
      <c r="A77" s="181" t="s">
        <v>242</v>
      </c>
      <c r="B77" s="218"/>
      <c r="C77" s="237" t="s">
        <v>144</v>
      </c>
      <c r="D77" s="238" t="s">
        <v>742</v>
      </c>
      <c r="E77" s="238"/>
      <c r="F77" s="238"/>
      <c r="G77" s="238"/>
      <c r="H77" s="239"/>
      <c r="I77" s="240">
        <f>SUM(I78:I80)</f>
        <v>0</v>
      </c>
      <c r="J77" s="240">
        <f aca="true" t="shared" si="102" ref="J77:Q77">SUM(J78:J80)</f>
        <v>0</v>
      </c>
      <c r="K77" s="240">
        <f t="shared" si="102"/>
        <v>0</v>
      </c>
      <c r="L77" s="240">
        <f t="shared" si="102"/>
        <v>0</v>
      </c>
      <c r="M77" s="240">
        <f t="shared" si="102"/>
        <v>0</v>
      </c>
      <c r="N77" s="240">
        <f t="shared" si="102"/>
        <v>0</v>
      </c>
      <c r="O77" s="240">
        <f t="shared" si="102"/>
        <v>0</v>
      </c>
      <c r="P77" s="240">
        <f t="shared" si="102"/>
        <v>0</v>
      </c>
      <c r="Q77" s="240">
        <f t="shared" si="102"/>
        <v>0</v>
      </c>
      <c r="R77" s="181" t="s">
        <v>370</v>
      </c>
      <c r="S77" s="218"/>
      <c r="T77" s="237" t="s">
        <v>144</v>
      </c>
      <c r="U77" s="238" t="s">
        <v>742</v>
      </c>
      <c r="V77" s="238"/>
      <c r="W77" s="238"/>
      <c r="X77" s="238"/>
      <c r="Y77" s="239"/>
      <c r="Z77" s="240">
        <f aca="true" t="shared" si="103" ref="Z77:AG77">SUM(Z78:Z80)</f>
        <v>0</v>
      </c>
      <c r="AA77" s="240">
        <f t="shared" si="103"/>
        <v>0</v>
      </c>
      <c r="AB77" s="240">
        <f t="shared" si="103"/>
        <v>0</v>
      </c>
      <c r="AC77" s="240">
        <f t="shared" si="103"/>
        <v>0</v>
      </c>
      <c r="AD77" s="240">
        <f t="shared" si="103"/>
        <v>0</v>
      </c>
      <c r="AE77" s="240">
        <f t="shared" si="103"/>
        <v>0</v>
      </c>
      <c r="AF77" s="240">
        <f t="shared" si="103"/>
        <v>0</v>
      </c>
      <c r="AG77" s="240">
        <f t="shared" si="103"/>
        <v>0</v>
      </c>
      <c r="AH77" s="181" t="s">
        <v>452</v>
      </c>
      <c r="AI77" s="218"/>
      <c r="AJ77" s="237" t="s">
        <v>144</v>
      </c>
      <c r="AK77" s="238" t="s">
        <v>742</v>
      </c>
      <c r="AL77" s="238"/>
      <c r="AM77" s="238"/>
      <c r="AN77" s="238"/>
      <c r="AO77" s="239"/>
      <c r="AP77" s="240">
        <f aca="true" t="shared" si="104" ref="AP77:AW77">SUM(AP78:AP80)</f>
        <v>0</v>
      </c>
      <c r="AQ77" s="240">
        <f t="shared" si="104"/>
        <v>226139</v>
      </c>
      <c r="AR77" s="240">
        <f t="shared" si="104"/>
        <v>0</v>
      </c>
      <c r="AS77" s="240">
        <f t="shared" si="104"/>
        <v>0</v>
      </c>
      <c r="AT77" s="240">
        <f t="shared" si="104"/>
        <v>0</v>
      </c>
      <c r="AU77" s="240">
        <f t="shared" si="104"/>
        <v>0</v>
      </c>
      <c r="AV77" s="240">
        <f t="shared" si="104"/>
        <v>0</v>
      </c>
      <c r="AW77" s="240">
        <f t="shared" si="104"/>
        <v>0</v>
      </c>
      <c r="AX77" s="181" t="s">
        <v>533</v>
      </c>
      <c r="AY77" s="218"/>
      <c r="AZ77" s="237" t="s">
        <v>144</v>
      </c>
      <c r="BA77" s="238" t="s">
        <v>742</v>
      </c>
      <c r="BB77" s="238"/>
      <c r="BC77" s="238"/>
      <c r="BD77" s="238"/>
      <c r="BE77" s="239"/>
      <c r="BF77" s="240">
        <f aca="true" t="shared" si="105" ref="BF77:BM77">SUM(BF78:BF80)</f>
        <v>0</v>
      </c>
      <c r="BG77" s="240">
        <f t="shared" si="105"/>
        <v>0</v>
      </c>
      <c r="BH77" s="240">
        <f t="shared" si="105"/>
        <v>0</v>
      </c>
      <c r="BI77" s="240">
        <f t="shared" si="105"/>
        <v>0</v>
      </c>
      <c r="BJ77" s="240">
        <f t="shared" si="105"/>
        <v>0</v>
      </c>
      <c r="BK77" s="240">
        <f t="shared" si="105"/>
        <v>0</v>
      </c>
      <c r="BL77" s="240">
        <f t="shared" si="105"/>
        <v>0</v>
      </c>
      <c r="BM77" s="240">
        <f t="shared" si="105"/>
        <v>0</v>
      </c>
      <c r="BN77" s="181" t="s">
        <v>814</v>
      </c>
      <c r="BO77" s="218"/>
      <c r="BP77" s="237" t="s">
        <v>144</v>
      </c>
      <c r="BQ77" s="238" t="s">
        <v>742</v>
      </c>
      <c r="BR77" s="238"/>
      <c r="BS77" s="238"/>
      <c r="BT77" s="238"/>
      <c r="BU77" s="239"/>
      <c r="BV77" s="240">
        <f aca="true" t="shared" si="106" ref="BV77:CD77">SUM(BV78:BV80)</f>
        <v>0</v>
      </c>
      <c r="BW77" s="240">
        <f t="shared" si="106"/>
        <v>0</v>
      </c>
      <c r="BX77" s="240">
        <f t="shared" si="106"/>
        <v>0</v>
      </c>
      <c r="BY77" s="240">
        <f t="shared" si="106"/>
        <v>0</v>
      </c>
      <c r="BZ77" s="240">
        <f>SUM(BZ78:BZ80)</f>
        <v>0</v>
      </c>
      <c r="CA77" s="240">
        <f t="shared" si="106"/>
        <v>0</v>
      </c>
      <c r="CB77" s="240">
        <f t="shared" si="106"/>
        <v>0</v>
      </c>
      <c r="CC77" s="240">
        <f t="shared" si="106"/>
        <v>0</v>
      </c>
      <c r="CD77" s="240">
        <f t="shared" si="106"/>
        <v>0</v>
      </c>
      <c r="CE77" s="181" t="s">
        <v>907</v>
      </c>
      <c r="CF77" s="218"/>
      <c r="CG77" s="237" t="s">
        <v>144</v>
      </c>
      <c r="CH77" s="238" t="s">
        <v>742</v>
      </c>
      <c r="CI77" s="238"/>
      <c r="CJ77" s="238"/>
      <c r="CK77" s="238"/>
      <c r="CL77" s="239"/>
      <c r="CM77" s="240">
        <f>SUM(CM78:CM80)</f>
        <v>0</v>
      </c>
      <c r="CN77" s="240">
        <f t="shared" si="76"/>
        <v>226139</v>
      </c>
    </row>
    <row r="78" spans="1:92" s="177" customFormat="1" ht="19.5" customHeight="1" thickBot="1">
      <c r="A78" s="133" t="s">
        <v>243</v>
      </c>
      <c r="B78" s="138"/>
      <c r="C78" s="121"/>
      <c r="D78" s="178" t="s">
        <v>709</v>
      </c>
      <c r="E78" s="136" t="s">
        <v>743</v>
      </c>
      <c r="F78" s="136"/>
      <c r="G78" s="136"/>
      <c r="H78" s="136"/>
      <c r="I78" s="158"/>
      <c r="J78" s="158"/>
      <c r="K78" s="158"/>
      <c r="L78" s="158"/>
      <c r="M78" s="158"/>
      <c r="N78" s="158"/>
      <c r="O78" s="158"/>
      <c r="P78" s="158"/>
      <c r="Q78" s="158"/>
      <c r="R78" s="133" t="s">
        <v>371</v>
      </c>
      <c r="S78" s="138"/>
      <c r="T78" s="121"/>
      <c r="U78" s="178" t="s">
        <v>709</v>
      </c>
      <c r="V78" s="136" t="s">
        <v>743</v>
      </c>
      <c r="W78" s="136"/>
      <c r="X78" s="136"/>
      <c r="Y78" s="136"/>
      <c r="Z78" s="158"/>
      <c r="AA78" s="158"/>
      <c r="AB78" s="158"/>
      <c r="AC78" s="158"/>
      <c r="AD78" s="158"/>
      <c r="AE78" s="158"/>
      <c r="AF78" s="158"/>
      <c r="AG78" s="158"/>
      <c r="AH78" s="133" t="s">
        <v>453</v>
      </c>
      <c r="AI78" s="138"/>
      <c r="AJ78" s="121"/>
      <c r="AK78" s="178" t="s">
        <v>709</v>
      </c>
      <c r="AL78" s="136" t="s">
        <v>743</v>
      </c>
      <c r="AM78" s="136"/>
      <c r="AN78" s="136"/>
      <c r="AO78" s="136"/>
      <c r="AP78" s="158"/>
      <c r="AQ78" s="158">
        <v>226139</v>
      </c>
      <c r="AR78" s="158"/>
      <c r="AS78" s="158"/>
      <c r="AT78" s="158"/>
      <c r="AU78" s="158"/>
      <c r="AV78" s="158"/>
      <c r="AW78" s="158"/>
      <c r="AX78" s="133" t="s">
        <v>433</v>
      </c>
      <c r="AY78" s="138"/>
      <c r="AZ78" s="121"/>
      <c r="BA78" s="178" t="s">
        <v>709</v>
      </c>
      <c r="BB78" s="136" t="s">
        <v>743</v>
      </c>
      <c r="BC78" s="136"/>
      <c r="BD78" s="136"/>
      <c r="BE78" s="136"/>
      <c r="BF78" s="158"/>
      <c r="BG78" s="158"/>
      <c r="BH78" s="158"/>
      <c r="BI78" s="158"/>
      <c r="BJ78" s="158"/>
      <c r="BK78" s="158"/>
      <c r="BL78" s="158"/>
      <c r="BM78" s="158"/>
      <c r="BN78" s="133" t="s">
        <v>815</v>
      </c>
      <c r="BO78" s="138"/>
      <c r="BP78" s="121"/>
      <c r="BQ78" s="178" t="s">
        <v>709</v>
      </c>
      <c r="BR78" s="136" t="s">
        <v>743</v>
      </c>
      <c r="BS78" s="136"/>
      <c r="BT78" s="136"/>
      <c r="BU78" s="136"/>
      <c r="BV78" s="158"/>
      <c r="BW78" s="158"/>
      <c r="BX78" s="158"/>
      <c r="BY78" s="158"/>
      <c r="BZ78" s="158"/>
      <c r="CA78" s="158"/>
      <c r="CB78" s="158"/>
      <c r="CC78" s="158"/>
      <c r="CD78" s="158"/>
      <c r="CE78" s="133" t="s">
        <v>908</v>
      </c>
      <c r="CF78" s="138"/>
      <c r="CG78" s="121"/>
      <c r="CH78" s="178" t="s">
        <v>709</v>
      </c>
      <c r="CI78" s="136" t="s">
        <v>743</v>
      </c>
      <c r="CJ78" s="136"/>
      <c r="CK78" s="136"/>
      <c r="CL78" s="136"/>
      <c r="CM78" s="158"/>
      <c r="CN78" s="158">
        <f t="shared" si="76"/>
        <v>226139</v>
      </c>
    </row>
    <row r="79" spans="1:92" s="177" customFormat="1" ht="19.5" customHeight="1" thickBot="1">
      <c r="A79" s="133" t="s">
        <v>244</v>
      </c>
      <c r="B79" s="138"/>
      <c r="C79" s="121"/>
      <c r="D79" s="178" t="s">
        <v>710</v>
      </c>
      <c r="E79" s="136" t="s">
        <v>744</v>
      </c>
      <c r="F79" s="136"/>
      <c r="G79" s="136"/>
      <c r="H79" s="136"/>
      <c r="I79" s="172"/>
      <c r="J79" s="172"/>
      <c r="K79" s="172"/>
      <c r="L79" s="172"/>
      <c r="M79" s="172"/>
      <c r="N79" s="172"/>
      <c r="O79" s="172"/>
      <c r="P79" s="172"/>
      <c r="Q79" s="172"/>
      <c r="R79" s="133" t="s">
        <v>372</v>
      </c>
      <c r="S79" s="138"/>
      <c r="T79" s="121"/>
      <c r="U79" s="178" t="s">
        <v>710</v>
      </c>
      <c r="V79" s="136" t="s">
        <v>744</v>
      </c>
      <c r="W79" s="136"/>
      <c r="X79" s="136"/>
      <c r="Y79" s="136"/>
      <c r="Z79" s="172"/>
      <c r="AA79" s="172"/>
      <c r="AB79" s="172"/>
      <c r="AC79" s="172"/>
      <c r="AD79" s="172"/>
      <c r="AE79" s="172"/>
      <c r="AF79" s="172"/>
      <c r="AG79" s="172"/>
      <c r="AH79" s="133" t="s">
        <v>454</v>
      </c>
      <c r="AI79" s="138"/>
      <c r="AJ79" s="121"/>
      <c r="AK79" s="178" t="s">
        <v>710</v>
      </c>
      <c r="AL79" s="136" t="s">
        <v>744</v>
      </c>
      <c r="AM79" s="136"/>
      <c r="AN79" s="136"/>
      <c r="AO79" s="136"/>
      <c r="AP79" s="172"/>
      <c r="AQ79" s="172"/>
      <c r="AR79" s="172"/>
      <c r="AS79" s="172"/>
      <c r="AT79" s="172"/>
      <c r="AU79" s="172"/>
      <c r="AV79" s="172"/>
      <c r="AW79" s="172"/>
      <c r="AX79" s="133" t="s">
        <v>534</v>
      </c>
      <c r="AY79" s="138"/>
      <c r="AZ79" s="121"/>
      <c r="BA79" s="178" t="s">
        <v>710</v>
      </c>
      <c r="BB79" s="136" t="s">
        <v>744</v>
      </c>
      <c r="BC79" s="136"/>
      <c r="BD79" s="136"/>
      <c r="BE79" s="136"/>
      <c r="BF79" s="172"/>
      <c r="BG79" s="172"/>
      <c r="BH79" s="172"/>
      <c r="BI79" s="172"/>
      <c r="BJ79" s="172"/>
      <c r="BK79" s="172"/>
      <c r="BL79" s="172"/>
      <c r="BM79" s="172"/>
      <c r="BN79" s="133" t="s">
        <v>816</v>
      </c>
      <c r="BO79" s="138"/>
      <c r="BP79" s="121"/>
      <c r="BQ79" s="178" t="s">
        <v>710</v>
      </c>
      <c r="BR79" s="136" t="s">
        <v>744</v>
      </c>
      <c r="BS79" s="136"/>
      <c r="BT79" s="136"/>
      <c r="BU79" s="136"/>
      <c r="BV79" s="172"/>
      <c r="BW79" s="172"/>
      <c r="BX79" s="172"/>
      <c r="BY79" s="172"/>
      <c r="BZ79" s="172"/>
      <c r="CA79" s="172"/>
      <c r="CB79" s="172"/>
      <c r="CC79" s="172"/>
      <c r="CD79" s="172"/>
      <c r="CE79" s="133" t="s">
        <v>909</v>
      </c>
      <c r="CF79" s="138"/>
      <c r="CG79" s="121"/>
      <c r="CH79" s="178" t="s">
        <v>710</v>
      </c>
      <c r="CI79" s="136" t="s">
        <v>744</v>
      </c>
      <c r="CJ79" s="136"/>
      <c r="CK79" s="136"/>
      <c r="CL79" s="136"/>
      <c r="CM79" s="172"/>
      <c r="CN79" s="172">
        <f t="shared" si="76"/>
        <v>0</v>
      </c>
    </row>
    <row r="80" spans="1:92" s="74" customFormat="1" ht="19.5" customHeight="1" thickBot="1">
      <c r="A80" s="133" t="s">
        <v>245</v>
      </c>
      <c r="B80" s="138"/>
      <c r="C80" s="121"/>
      <c r="D80" s="154" t="s">
        <v>711</v>
      </c>
      <c r="E80" s="136" t="s">
        <v>745</v>
      </c>
      <c r="F80" s="136"/>
      <c r="G80" s="136"/>
      <c r="H80" s="136"/>
      <c r="I80" s="158"/>
      <c r="J80" s="158"/>
      <c r="K80" s="158"/>
      <c r="L80" s="158"/>
      <c r="M80" s="158"/>
      <c r="N80" s="158"/>
      <c r="O80" s="158"/>
      <c r="P80" s="158"/>
      <c r="Q80" s="158"/>
      <c r="R80" s="133" t="s">
        <v>373</v>
      </c>
      <c r="S80" s="138"/>
      <c r="T80" s="121"/>
      <c r="U80" s="154" t="s">
        <v>711</v>
      </c>
      <c r="V80" s="136" t="s">
        <v>745</v>
      </c>
      <c r="W80" s="136"/>
      <c r="X80" s="136"/>
      <c r="Y80" s="136"/>
      <c r="Z80" s="158"/>
      <c r="AA80" s="158"/>
      <c r="AB80" s="158"/>
      <c r="AC80" s="158"/>
      <c r="AD80" s="158"/>
      <c r="AE80" s="158"/>
      <c r="AF80" s="158"/>
      <c r="AG80" s="158"/>
      <c r="AH80" s="133" t="s">
        <v>455</v>
      </c>
      <c r="AI80" s="138"/>
      <c r="AJ80" s="121"/>
      <c r="AK80" s="154" t="s">
        <v>711</v>
      </c>
      <c r="AL80" s="136" t="s">
        <v>745</v>
      </c>
      <c r="AM80" s="136"/>
      <c r="AN80" s="136"/>
      <c r="AO80" s="136"/>
      <c r="AP80" s="158"/>
      <c r="AQ80" s="158"/>
      <c r="AR80" s="158"/>
      <c r="AS80" s="158"/>
      <c r="AT80" s="158"/>
      <c r="AU80" s="158"/>
      <c r="AV80" s="158"/>
      <c r="AW80" s="158"/>
      <c r="AX80" s="133" t="s">
        <v>535</v>
      </c>
      <c r="AY80" s="138"/>
      <c r="AZ80" s="121"/>
      <c r="BA80" s="154" t="s">
        <v>711</v>
      </c>
      <c r="BB80" s="136" t="s">
        <v>745</v>
      </c>
      <c r="BC80" s="136"/>
      <c r="BD80" s="136"/>
      <c r="BE80" s="136"/>
      <c r="BF80" s="158"/>
      <c r="BG80" s="158"/>
      <c r="BH80" s="158"/>
      <c r="BI80" s="158"/>
      <c r="BJ80" s="158"/>
      <c r="BK80" s="158"/>
      <c r="BL80" s="158"/>
      <c r="BM80" s="158"/>
      <c r="BN80" s="133" t="s">
        <v>817</v>
      </c>
      <c r="BO80" s="138"/>
      <c r="BP80" s="121"/>
      <c r="BQ80" s="154" t="s">
        <v>711</v>
      </c>
      <c r="BR80" s="136" t="s">
        <v>745</v>
      </c>
      <c r="BS80" s="136"/>
      <c r="BT80" s="136"/>
      <c r="BU80" s="136"/>
      <c r="BV80" s="158"/>
      <c r="BW80" s="158"/>
      <c r="BX80" s="158"/>
      <c r="BY80" s="158"/>
      <c r="BZ80" s="158"/>
      <c r="CA80" s="158"/>
      <c r="CB80" s="158"/>
      <c r="CC80" s="158"/>
      <c r="CD80" s="158"/>
      <c r="CE80" s="133" t="s">
        <v>910</v>
      </c>
      <c r="CF80" s="138"/>
      <c r="CG80" s="121"/>
      <c r="CH80" s="154" t="s">
        <v>711</v>
      </c>
      <c r="CI80" s="136" t="s">
        <v>745</v>
      </c>
      <c r="CJ80" s="136"/>
      <c r="CK80" s="136"/>
      <c r="CL80" s="136"/>
      <c r="CM80" s="158"/>
      <c r="CN80" s="158">
        <f t="shared" si="76"/>
        <v>0</v>
      </c>
    </row>
    <row r="81" spans="1:92" s="74" customFormat="1" ht="19.5" customHeight="1" thickBot="1">
      <c r="A81" s="133" t="s">
        <v>246</v>
      </c>
      <c r="B81" s="63"/>
      <c r="C81" s="64"/>
      <c r="D81" s="67"/>
      <c r="E81" s="67"/>
      <c r="F81" s="67"/>
      <c r="G81" s="67"/>
      <c r="H81" s="67"/>
      <c r="I81" s="174">
        <f>SUM(I82:I83)</f>
        <v>0</v>
      </c>
      <c r="J81" s="174">
        <f aca="true" t="shared" si="107" ref="J81:Q81">SUM(J82:J83)</f>
        <v>0</v>
      </c>
      <c r="K81" s="174">
        <f t="shared" si="107"/>
        <v>0</v>
      </c>
      <c r="L81" s="174">
        <f t="shared" si="107"/>
        <v>0</v>
      </c>
      <c r="M81" s="174">
        <f t="shared" si="107"/>
        <v>0</v>
      </c>
      <c r="N81" s="174">
        <f t="shared" si="107"/>
        <v>0</v>
      </c>
      <c r="O81" s="174">
        <f t="shared" si="107"/>
        <v>0</v>
      </c>
      <c r="P81" s="174">
        <f t="shared" si="107"/>
        <v>0</v>
      </c>
      <c r="Q81" s="174">
        <f t="shared" si="107"/>
        <v>0</v>
      </c>
      <c r="R81" s="133" t="s">
        <v>374</v>
      </c>
      <c r="S81" s="63"/>
      <c r="T81" s="64"/>
      <c r="U81" s="67"/>
      <c r="V81" s="67"/>
      <c r="W81" s="67"/>
      <c r="X81" s="67"/>
      <c r="Y81" s="67"/>
      <c r="Z81" s="174">
        <f aca="true" t="shared" si="108" ref="Z81:AG81">SUM(Z82:Z83)</f>
        <v>0</v>
      </c>
      <c r="AA81" s="174">
        <f t="shared" si="108"/>
        <v>0</v>
      </c>
      <c r="AB81" s="174">
        <f t="shared" si="108"/>
        <v>0</v>
      </c>
      <c r="AC81" s="174">
        <f t="shared" si="108"/>
        <v>0</v>
      </c>
      <c r="AD81" s="174">
        <f t="shared" si="108"/>
        <v>0</v>
      </c>
      <c r="AE81" s="174">
        <f t="shared" si="108"/>
        <v>0</v>
      </c>
      <c r="AF81" s="174">
        <f t="shared" si="108"/>
        <v>0</v>
      </c>
      <c r="AG81" s="174">
        <f t="shared" si="108"/>
        <v>0</v>
      </c>
      <c r="AH81" s="133" t="s">
        <v>456</v>
      </c>
      <c r="AI81" s="63"/>
      <c r="AJ81" s="64"/>
      <c r="AK81" s="67"/>
      <c r="AL81" s="67"/>
      <c r="AM81" s="67"/>
      <c r="AN81" s="67"/>
      <c r="AO81" s="67"/>
      <c r="AP81" s="174">
        <f>SUM(AP82:AP83)</f>
        <v>0</v>
      </c>
      <c r="AQ81" s="174"/>
      <c r="AR81" s="174"/>
      <c r="AS81" s="174"/>
      <c r="AT81" s="174"/>
      <c r="AU81" s="174"/>
      <c r="AV81" s="174"/>
      <c r="AW81" s="174"/>
      <c r="AX81" s="133" t="s">
        <v>536</v>
      </c>
      <c r="AY81" s="63"/>
      <c r="AZ81" s="64"/>
      <c r="BA81" s="67"/>
      <c r="BB81" s="67"/>
      <c r="BC81" s="67"/>
      <c r="BD81" s="67"/>
      <c r="BE81" s="67"/>
      <c r="BF81" s="174"/>
      <c r="BG81" s="174"/>
      <c r="BH81" s="174"/>
      <c r="BI81" s="174"/>
      <c r="BJ81" s="174"/>
      <c r="BK81" s="174"/>
      <c r="BL81" s="174"/>
      <c r="BM81" s="174"/>
      <c r="BN81" s="133" t="s">
        <v>818</v>
      </c>
      <c r="BO81" s="63"/>
      <c r="BP81" s="64"/>
      <c r="BQ81" s="67"/>
      <c r="BR81" s="67"/>
      <c r="BS81" s="67"/>
      <c r="BT81" s="67"/>
      <c r="BU81" s="67"/>
      <c r="BV81" s="174"/>
      <c r="BW81" s="174"/>
      <c r="BX81" s="174"/>
      <c r="BY81" s="174"/>
      <c r="BZ81" s="174"/>
      <c r="CA81" s="174"/>
      <c r="CB81" s="174"/>
      <c r="CC81" s="174"/>
      <c r="CD81" s="174"/>
      <c r="CE81" s="133" t="s">
        <v>911</v>
      </c>
      <c r="CF81" s="63"/>
      <c r="CG81" s="64"/>
      <c r="CH81" s="67"/>
      <c r="CI81" s="67"/>
      <c r="CJ81" s="67"/>
      <c r="CK81" s="67"/>
      <c r="CL81" s="67"/>
      <c r="CM81" s="174"/>
      <c r="CN81" s="174">
        <f t="shared" si="76"/>
        <v>0</v>
      </c>
    </row>
    <row r="82" spans="1:92" s="217" customFormat="1" ht="19.5" customHeight="1" thickBot="1">
      <c r="A82" s="181" t="s">
        <v>247</v>
      </c>
      <c r="B82" s="242"/>
      <c r="C82" s="243" t="s">
        <v>746</v>
      </c>
      <c r="D82" s="244" t="s">
        <v>763</v>
      </c>
      <c r="E82" s="245"/>
      <c r="F82" s="245"/>
      <c r="G82" s="245"/>
      <c r="H82" s="245"/>
      <c r="I82" s="246"/>
      <c r="J82" s="246"/>
      <c r="K82" s="246"/>
      <c r="L82" s="246"/>
      <c r="M82" s="246"/>
      <c r="N82" s="246"/>
      <c r="O82" s="246"/>
      <c r="P82" s="246"/>
      <c r="Q82" s="246"/>
      <c r="R82" s="181" t="s">
        <v>375</v>
      </c>
      <c r="S82" s="242"/>
      <c r="T82" s="243" t="s">
        <v>746</v>
      </c>
      <c r="U82" s="244" t="s">
        <v>763</v>
      </c>
      <c r="V82" s="245"/>
      <c r="W82" s="245"/>
      <c r="X82" s="245"/>
      <c r="Y82" s="245"/>
      <c r="Z82" s="246"/>
      <c r="AA82" s="246"/>
      <c r="AB82" s="246"/>
      <c r="AC82" s="246"/>
      <c r="AD82" s="246"/>
      <c r="AE82" s="246"/>
      <c r="AF82" s="246"/>
      <c r="AG82" s="246"/>
      <c r="AH82" s="181" t="s">
        <v>457</v>
      </c>
      <c r="AI82" s="242"/>
      <c r="AJ82" s="243" t="s">
        <v>746</v>
      </c>
      <c r="AK82" s="244" t="s">
        <v>763</v>
      </c>
      <c r="AL82" s="245"/>
      <c r="AM82" s="245"/>
      <c r="AN82" s="245"/>
      <c r="AO82" s="245"/>
      <c r="AP82" s="246"/>
      <c r="AQ82" s="246"/>
      <c r="AR82" s="246">
        <v>1098051</v>
      </c>
      <c r="AS82" s="246"/>
      <c r="AT82" s="246"/>
      <c r="AU82" s="246"/>
      <c r="AV82" s="246"/>
      <c r="AW82" s="246"/>
      <c r="AX82" s="181" t="s">
        <v>537</v>
      </c>
      <c r="AY82" s="242"/>
      <c r="AZ82" s="243" t="s">
        <v>746</v>
      </c>
      <c r="BA82" s="244" t="s">
        <v>763</v>
      </c>
      <c r="BB82" s="245"/>
      <c r="BC82" s="245"/>
      <c r="BD82" s="245"/>
      <c r="BE82" s="245"/>
      <c r="BF82" s="246"/>
      <c r="BG82" s="246"/>
      <c r="BH82" s="246"/>
      <c r="BI82" s="246"/>
      <c r="BJ82" s="246"/>
      <c r="BK82" s="246"/>
      <c r="BL82" s="246"/>
      <c r="BM82" s="246"/>
      <c r="BN82" s="181" t="s">
        <v>831</v>
      </c>
      <c r="BO82" s="242"/>
      <c r="BP82" s="243" t="s">
        <v>746</v>
      </c>
      <c r="BQ82" s="244" t="s">
        <v>763</v>
      </c>
      <c r="BR82" s="245"/>
      <c r="BS82" s="245"/>
      <c r="BT82" s="245"/>
      <c r="BU82" s="245"/>
      <c r="BV82" s="246"/>
      <c r="BW82" s="246"/>
      <c r="BX82" s="246"/>
      <c r="BY82" s="246"/>
      <c r="BZ82" s="246"/>
      <c r="CA82" s="246"/>
      <c r="CB82" s="246"/>
      <c r="CC82" s="246"/>
      <c r="CD82" s="246"/>
      <c r="CE82" s="181" t="s">
        <v>912</v>
      </c>
      <c r="CF82" s="242"/>
      <c r="CG82" s="243" t="s">
        <v>746</v>
      </c>
      <c r="CH82" s="244" t="s">
        <v>763</v>
      </c>
      <c r="CI82" s="245"/>
      <c r="CJ82" s="245"/>
      <c r="CK82" s="245"/>
      <c r="CL82" s="245"/>
      <c r="CM82" s="246"/>
      <c r="CN82" s="246">
        <f t="shared" si="76"/>
        <v>1098051</v>
      </c>
    </row>
    <row r="83" spans="1:92" s="74" customFormat="1" ht="19.5" customHeight="1" thickBot="1">
      <c r="A83" s="133" t="s">
        <v>248</v>
      </c>
      <c r="B83" s="177"/>
      <c r="C83" s="177"/>
      <c r="D83" s="177"/>
      <c r="E83" s="177"/>
      <c r="F83" s="177"/>
      <c r="G83" s="177"/>
      <c r="H83" s="177"/>
      <c r="I83" s="180"/>
      <c r="J83" s="180"/>
      <c r="K83" s="180"/>
      <c r="L83" s="180"/>
      <c r="M83" s="180"/>
      <c r="N83" s="180"/>
      <c r="O83" s="180"/>
      <c r="P83" s="180"/>
      <c r="Q83" s="180"/>
      <c r="R83" s="133" t="s">
        <v>376</v>
      </c>
      <c r="S83" s="177"/>
      <c r="T83" s="177"/>
      <c r="U83" s="177"/>
      <c r="V83" s="177"/>
      <c r="W83" s="177"/>
      <c r="X83" s="177"/>
      <c r="Y83" s="177"/>
      <c r="Z83" s="180"/>
      <c r="AA83" s="180"/>
      <c r="AB83" s="180"/>
      <c r="AC83" s="180"/>
      <c r="AD83" s="180"/>
      <c r="AE83" s="180"/>
      <c r="AF83" s="180"/>
      <c r="AG83" s="180"/>
      <c r="AH83" s="133" t="s">
        <v>458</v>
      </c>
      <c r="AI83" s="177"/>
      <c r="AJ83" s="177"/>
      <c r="AK83" s="177"/>
      <c r="AL83" s="177"/>
      <c r="AM83" s="177"/>
      <c r="AN83" s="177"/>
      <c r="AO83" s="177"/>
      <c r="AP83" s="180"/>
      <c r="AQ83" s="180"/>
      <c r="AR83" s="180"/>
      <c r="AS83" s="180"/>
      <c r="AT83" s="180"/>
      <c r="AU83" s="180"/>
      <c r="AV83" s="180"/>
      <c r="AW83" s="180"/>
      <c r="AX83" s="133" t="s">
        <v>538</v>
      </c>
      <c r="AY83" s="177"/>
      <c r="AZ83" s="177"/>
      <c r="BA83" s="177"/>
      <c r="BB83" s="177"/>
      <c r="BC83" s="177"/>
      <c r="BD83" s="177"/>
      <c r="BE83" s="177"/>
      <c r="BF83" s="180"/>
      <c r="BG83" s="180"/>
      <c r="BH83" s="180"/>
      <c r="BI83" s="180"/>
      <c r="BJ83" s="180"/>
      <c r="BK83" s="180"/>
      <c r="BL83" s="180"/>
      <c r="BM83" s="180"/>
      <c r="BN83" s="133" t="s">
        <v>832</v>
      </c>
      <c r="BO83" s="177"/>
      <c r="BP83" s="177"/>
      <c r="BQ83" s="177"/>
      <c r="BR83" s="177"/>
      <c r="BS83" s="177"/>
      <c r="BT83" s="177"/>
      <c r="BU83" s="177"/>
      <c r="BV83" s="180"/>
      <c r="BW83" s="180"/>
      <c r="BX83" s="180"/>
      <c r="BY83" s="180"/>
      <c r="BZ83" s="180"/>
      <c r="CA83" s="180"/>
      <c r="CB83" s="180"/>
      <c r="CC83" s="180"/>
      <c r="CD83" s="180"/>
      <c r="CE83" s="133" t="s">
        <v>913</v>
      </c>
      <c r="CF83" s="177"/>
      <c r="CG83" s="177"/>
      <c r="CH83" s="177"/>
      <c r="CI83" s="177"/>
      <c r="CJ83" s="177"/>
      <c r="CK83" s="177"/>
      <c r="CL83" s="177"/>
      <c r="CM83" s="180"/>
      <c r="CN83" s="180">
        <f t="shared" si="76"/>
        <v>0</v>
      </c>
    </row>
    <row r="84" spans="1:92" s="186" customFormat="1" ht="19.5" customHeight="1" thickBot="1">
      <c r="A84" s="181" t="s">
        <v>249</v>
      </c>
      <c r="B84" s="214" t="s">
        <v>739</v>
      </c>
      <c r="C84" s="215" t="s">
        <v>152</v>
      </c>
      <c r="D84" s="231"/>
      <c r="E84" s="231"/>
      <c r="F84" s="215"/>
      <c r="G84" s="215"/>
      <c r="H84" s="247"/>
      <c r="I84" s="216"/>
      <c r="J84" s="216"/>
      <c r="K84" s="216"/>
      <c r="L84" s="216"/>
      <c r="M84" s="216"/>
      <c r="N84" s="216"/>
      <c r="O84" s="216"/>
      <c r="P84" s="216"/>
      <c r="Q84" s="216"/>
      <c r="R84" s="181" t="s">
        <v>377</v>
      </c>
      <c r="S84" s="214" t="s">
        <v>739</v>
      </c>
      <c r="T84" s="215" t="s">
        <v>152</v>
      </c>
      <c r="U84" s="231"/>
      <c r="V84" s="231"/>
      <c r="W84" s="215"/>
      <c r="X84" s="215"/>
      <c r="Y84" s="247"/>
      <c r="Z84" s="216"/>
      <c r="AA84" s="216"/>
      <c r="AB84" s="216"/>
      <c r="AC84" s="216"/>
      <c r="AD84" s="216"/>
      <c r="AE84" s="216"/>
      <c r="AF84" s="216"/>
      <c r="AG84" s="216"/>
      <c r="AH84" s="181" t="s">
        <v>459</v>
      </c>
      <c r="AI84" s="214" t="s">
        <v>739</v>
      </c>
      <c r="AJ84" s="215" t="s">
        <v>152</v>
      </c>
      <c r="AK84" s="231"/>
      <c r="AL84" s="231"/>
      <c r="AM84" s="215"/>
      <c r="AN84" s="215"/>
      <c r="AO84" s="247"/>
      <c r="AP84" s="216"/>
      <c r="AQ84" s="216"/>
      <c r="AR84" s="216"/>
      <c r="AS84" s="216"/>
      <c r="AT84" s="216"/>
      <c r="AU84" s="216"/>
      <c r="AV84" s="216"/>
      <c r="AW84" s="216"/>
      <c r="AX84" s="181" t="s">
        <v>539</v>
      </c>
      <c r="AY84" s="214" t="s">
        <v>739</v>
      </c>
      <c r="AZ84" s="215" t="s">
        <v>152</v>
      </c>
      <c r="BA84" s="231"/>
      <c r="BB84" s="231"/>
      <c r="BC84" s="215"/>
      <c r="BD84" s="215"/>
      <c r="BE84" s="247"/>
      <c r="BF84" s="216"/>
      <c r="BG84" s="216"/>
      <c r="BH84" s="216"/>
      <c r="BI84" s="216"/>
      <c r="BJ84" s="216"/>
      <c r="BK84" s="216"/>
      <c r="BL84" s="216"/>
      <c r="BM84" s="216"/>
      <c r="BN84" s="181" t="s">
        <v>833</v>
      </c>
      <c r="BO84" s="214" t="s">
        <v>739</v>
      </c>
      <c r="BP84" s="215" t="s">
        <v>152</v>
      </c>
      <c r="BQ84" s="231"/>
      <c r="BR84" s="231"/>
      <c r="BS84" s="215"/>
      <c r="BT84" s="215"/>
      <c r="BU84" s="247"/>
      <c r="BV84" s="216"/>
      <c r="BW84" s="216"/>
      <c r="BX84" s="216"/>
      <c r="BY84" s="216"/>
      <c r="BZ84" s="216"/>
      <c r="CA84" s="216"/>
      <c r="CB84" s="216"/>
      <c r="CC84" s="216"/>
      <c r="CD84" s="216"/>
      <c r="CE84" s="181" t="s">
        <v>914</v>
      </c>
      <c r="CF84" s="214" t="s">
        <v>739</v>
      </c>
      <c r="CG84" s="215" t="s">
        <v>152</v>
      </c>
      <c r="CH84" s="231"/>
      <c r="CI84" s="231"/>
      <c r="CJ84" s="215"/>
      <c r="CK84" s="215"/>
      <c r="CL84" s="247"/>
      <c r="CM84" s="216"/>
      <c r="CN84" s="216">
        <f t="shared" si="76"/>
        <v>0</v>
      </c>
    </row>
    <row r="85" spans="1:92" s="209" customFormat="1" ht="30" customHeight="1" thickBot="1">
      <c r="A85" s="181" t="s">
        <v>250</v>
      </c>
      <c r="B85" s="248" t="s">
        <v>764</v>
      </c>
      <c r="C85" s="249"/>
      <c r="D85" s="250"/>
      <c r="E85" s="250"/>
      <c r="F85" s="250"/>
      <c r="G85" s="250"/>
      <c r="H85" s="250"/>
      <c r="I85" s="251">
        <f>SUM(I74,I76,I84)</f>
        <v>0</v>
      </c>
      <c r="J85" s="251">
        <f aca="true" t="shared" si="109" ref="J85:Q85">SUM(J74,J76,J84)</f>
        <v>35531</v>
      </c>
      <c r="K85" s="251">
        <f t="shared" si="109"/>
        <v>46181</v>
      </c>
      <c r="L85" s="251">
        <f t="shared" si="109"/>
        <v>118908</v>
      </c>
      <c r="M85" s="251">
        <f t="shared" si="109"/>
        <v>173500</v>
      </c>
      <c r="N85" s="251">
        <f t="shared" si="109"/>
        <v>27074</v>
      </c>
      <c r="O85" s="251">
        <f t="shared" si="109"/>
        <v>5021</v>
      </c>
      <c r="P85" s="251">
        <f t="shared" si="109"/>
        <v>47925</v>
      </c>
      <c r="Q85" s="251">
        <f t="shared" si="109"/>
        <v>47968</v>
      </c>
      <c r="R85" s="181" t="s">
        <v>378</v>
      </c>
      <c r="S85" s="248" t="s">
        <v>764</v>
      </c>
      <c r="T85" s="249"/>
      <c r="U85" s="250"/>
      <c r="V85" s="250"/>
      <c r="W85" s="250"/>
      <c r="X85" s="250"/>
      <c r="Y85" s="250"/>
      <c r="Z85" s="251">
        <f aca="true" t="shared" si="110" ref="Z85:AG85">SUM(Z74,Z76,Z84)</f>
        <v>3764</v>
      </c>
      <c r="AA85" s="251">
        <f t="shared" si="110"/>
        <v>57843</v>
      </c>
      <c r="AB85" s="251">
        <f t="shared" si="110"/>
        <v>29563</v>
      </c>
      <c r="AC85" s="251">
        <f t="shared" si="110"/>
        <v>617526</v>
      </c>
      <c r="AD85" s="251">
        <f t="shared" si="110"/>
        <v>68343</v>
      </c>
      <c r="AE85" s="251">
        <f t="shared" si="110"/>
        <v>71500</v>
      </c>
      <c r="AF85" s="251">
        <f t="shared" si="110"/>
        <v>340757</v>
      </c>
      <c r="AG85" s="251">
        <f t="shared" si="110"/>
        <v>0</v>
      </c>
      <c r="AH85" s="181" t="s">
        <v>460</v>
      </c>
      <c r="AI85" s="248" t="s">
        <v>764</v>
      </c>
      <c r="AJ85" s="249"/>
      <c r="AK85" s="250"/>
      <c r="AL85" s="250"/>
      <c r="AM85" s="250"/>
      <c r="AN85" s="250"/>
      <c r="AO85" s="250"/>
      <c r="AP85" s="251">
        <f aca="true" t="shared" si="111" ref="AP85:AW85">SUM(AP74,AP76,AP84)</f>
        <v>7480</v>
      </c>
      <c r="AQ85" s="251">
        <f t="shared" si="111"/>
        <v>226139</v>
      </c>
      <c r="AR85" s="251">
        <f t="shared" si="111"/>
        <v>1098051</v>
      </c>
      <c r="AS85" s="251">
        <f t="shared" si="111"/>
        <v>191290</v>
      </c>
      <c r="AT85" s="251">
        <f t="shared" si="111"/>
        <v>2540</v>
      </c>
      <c r="AU85" s="251">
        <f t="shared" si="111"/>
        <v>180</v>
      </c>
      <c r="AV85" s="251">
        <f t="shared" si="111"/>
        <v>17235</v>
      </c>
      <c r="AW85" s="251">
        <f t="shared" si="111"/>
        <v>6291</v>
      </c>
      <c r="AX85" s="181" t="s">
        <v>540</v>
      </c>
      <c r="AY85" s="248" t="s">
        <v>764</v>
      </c>
      <c r="AZ85" s="249"/>
      <c r="BA85" s="250"/>
      <c r="BB85" s="250"/>
      <c r="BC85" s="250"/>
      <c r="BD85" s="250"/>
      <c r="BE85" s="250"/>
      <c r="BF85" s="251">
        <f aca="true" t="shared" si="112" ref="BF85:BM85">SUM(BF74,BF76,BF84)</f>
        <v>6230</v>
      </c>
      <c r="BG85" s="251">
        <f t="shared" si="112"/>
        <v>50</v>
      </c>
      <c r="BH85" s="251">
        <f t="shared" si="112"/>
        <v>3000</v>
      </c>
      <c r="BI85" s="251">
        <f t="shared" si="112"/>
        <v>150</v>
      </c>
      <c r="BJ85" s="251">
        <f t="shared" si="112"/>
        <v>2389</v>
      </c>
      <c r="BK85" s="251">
        <f t="shared" si="112"/>
        <v>7410</v>
      </c>
      <c r="BL85" s="251">
        <f t="shared" si="112"/>
        <v>0</v>
      </c>
      <c r="BM85" s="251">
        <f t="shared" si="112"/>
        <v>700</v>
      </c>
      <c r="BN85" s="181" t="s">
        <v>834</v>
      </c>
      <c r="BO85" s="248" t="s">
        <v>764</v>
      </c>
      <c r="BP85" s="249"/>
      <c r="BQ85" s="250"/>
      <c r="BR85" s="250"/>
      <c r="BS85" s="250"/>
      <c r="BT85" s="250"/>
      <c r="BU85" s="250"/>
      <c r="BV85" s="251">
        <f aca="true" t="shared" si="113" ref="BV85:CD85">SUM(BV74,BV76,BV84)</f>
        <v>2600</v>
      </c>
      <c r="BW85" s="251">
        <f t="shared" si="113"/>
        <v>12656</v>
      </c>
      <c r="BX85" s="251">
        <f t="shared" si="113"/>
        <v>23835</v>
      </c>
      <c r="BY85" s="251">
        <f t="shared" si="113"/>
        <v>43943</v>
      </c>
      <c r="BZ85" s="251">
        <f>SUM(BZ74,BZ76,BZ84)</f>
        <v>6000</v>
      </c>
      <c r="CA85" s="251">
        <f t="shared" si="113"/>
        <v>0</v>
      </c>
      <c r="CB85" s="251">
        <f t="shared" si="113"/>
        <v>52193</v>
      </c>
      <c r="CC85" s="251">
        <f t="shared" si="113"/>
        <v>28000</v>
      </c>
      <c r="CD85" s="251">
        <f t="shared" si="113"/>
        <v>18765</v>
      </c>
      <c r="CE85" s="181" t="s">
        <v>915</v>
      </c>
      <c r="CF85" s="248" t="s">
        <v>764</v>
      </c>
      <c r="CG85" s="249"/>
      <c r="CH85" s="250"/>
      <c r="CI85" s="250"/>
      <c r="CJ85" s="250"/>
      <c r="CK85" s="250"/>
      <c r="CL85" s="250"/>
      <c r="CM85" s="251">
        <f>SUM(CM74,CM76,CM84)</f>
        <v>0</v>
      </c>
      <c r="CN85" s="251">
        <f t="shared" si="76"/>
        <v>3448531</v>
      </c>
    </row>
  </sheetData>
  <sheetProtection/>
  <mergeCells count="48">
    <mergeCell ref="CF52:CL52"/>
    <mergeCell ref="V21:Y21"/>
    <mergeCell ref="S50:Y50"/>
    <mergeCell ref="AL21:AO21"/>
    <mergeCell ref="BB4:BE4"/>
    <mergeCell ref="AZ39:BE39"/>
    <mergeCell ref="AY50:BE50"/>
    <mergeCell ref="AY52:BE52"/>
    <mergeCell ref="S52:Y52"/>
    <mergeCell ref="S37:Y37"/>
    <mergeCell ref="T39:Y39"/>
    <mergeCell ref="AL4:AO4"/>
    <mergeCell ref="AI6:AO6"/>
    <mergeCell ref="AI37:AO37"/>
    <mergeCell ref="AJ39:AO39"/>
    <mergeCell ref="AI50:AO50"/>
    <mergeCell ref="S6:Y6"/>
    <mergeCell ref="V4:Y4"/>
    <mergeCell ref="S5:AG5"/>
    <mergeCell ref="AI5:AW5"/>
    <mergeCell ref="B52:H52"/>
    <mergeCell ref="E4:H4"/>
    <mergeCell ref="B6:H6"/>
    <mergeCell ref="B37:H37"/>
    <mergeCell ref="C39:H39"/>
    <mergeCell ref="B50:H50"/>
    <mergeCell ref="E21:H21"/>
    <mergeCell ref="B5:Q5"/>
    <mergeCell ref="BR4:BU4"/>
    <mergeCell ref="BO6:BU6"/>
    <mergeCell ref="BR21:BU21"/>
    <mergeCell ref="BO37:BU37"/>
    <mergeCell ref="BP39:BU39"/>
    <mergeCell ref="BO50:BU50"/>
    <mergeCell ref="CI4:CL4"/>
    <mergeCell ref="CF6:CL6"/>
    <mergeCell ref="CI21:CL21"/>
    <mergeCell ref="CF37:CL37"/>
    <mergeCell ref="CG39:CL39"/>
    <mergeCell ref="CF50:CL50"/>
    <mergeCell ref="CF5:CN5"/>
    <mergeCell ref="AY5:BM5"/>
    <mergeCell ref="BO5:CD5"/>
    <mergeCell ref="BO52:BU52"/>
    <mergeCell ref="AI52:AO52"/>
    <mergeCell ref="AY6:BE6"/>
    <mergeCell ref="BB21:BE21"/>
    <mergeCell ref="AY37:BE37"/>
  </mergeCells>
  <printOptions horizontalCentered="1"/>
  <pageMargins left="0.7086614173228347" right="0.7086614173228347" top="0.7480314960629921" bottom="0.7480314960629921" header="0.31496062992125984" footer="0.31496062992125984"/>
  <pageSetup horizontalDpi="600" verticalDpi="600" orientation="portrait" paperSize="8" scale="48" r:id="rId1"/>
  <headerFooter>
    <oddFooter>&amp;L&amp;D&amp;C&amp;P</oddFooter>
  </headerFooter>
  <colBreaks count="5" manualBreakCount="5">
    <brk id="17" max="65535" man="1"/>
    <brk id="33" max="65535" man="1"/>
    <brk id="49" max="65535" man="1"/>
    <brk id="65" max="65535" man="1"/>
    <brk id="82" max="65535" man="1"/>
  </colBreaks>
</worksheet>
</file>

<file path=xl/worksheets/sheet5.xml><?xml version="1.0" encoding="utf-8"?>
<worksheet xmlns="http://schemas.openxmlformats.org/spreadsheetml/2006/main" xmlns:r="http://schemas.openxmlformats.org/officeDocument/2006/relationships">
  <dimension ref="A1:AG85"/>
  <sheetViews>
    <sheetView view="pageBreakPreview" zoomScale="75" zoomScaleSheetLayoutView="75" zoomScalePageLayoutView="0" workbookViewId="0" topLeftCell="M1">
      <selection activeCell="AC2" sqref="AC2"/>
    </sheetView>
  </sheetViews>
  <sheetFormatPr defaultColWidth="9.140625" defaultRowHeight="15"/>
  <cols>
    <col min="1" max="1" width="4.421875" style="79" customWidth="1"/>
    <col min="2" max="2" width="4.140625" style="70" customWidth="1"/>
    <col min="3" max="3" width="5.7109375" style="70" customWidth="1"/>
    <col min="4" max="5" width="8.7109375" style="70" customWidth="1"/>
    <col min="6" max="7" width="10.7109375" style="70" customWidth="1"/>
    <col min="8" max="8" width="78.7109375" style="70" customWidth="1"/>
    <col min="9" max="14" width="16.7109375" style="70" customWidth="1"/>
    <col min="15" max="15" width="5.8515625" style="79" bestFit="1" customWidth="1"/>
    <col min="16" max="16" width="4.140625" style="70" customWidth="1"/>
    <col min="17" max="17" width="5.7109375" style="70" customWidth="1"/>
    <col min="18" max="19" width="8.7109375" style="70" customWidth="1"/>
    <col min="20" max="21" width="10.7109375" style="70" customWidth="1"/>
    <col min="22" max="22" width="78.7109375" style="70" customWidth="1"/>
    <col min="23" max="29" width="16.7109375" style="70" customWidth="1"/>
    <col min="30" max="16384" width="9.140625" style="70" customWidth="1"/>
  </cols>
  <sheetData>
    <row r="1" spans="14:29" ht="15" customHeight="1">
      <c r="N1" s="69" t="s">
        <v>972</v>
      </c>
      <c r="AB1" s="69"/>
      <c r="AC1" s="69" t="s">
        <v>972</v>
      </c>
    </row>
    <row r="2" ht="15" customHeight="1"/>
    <row r="3" spans="14:29" ht="15" customHeight="1" thickBot="1">
      <c r="N3" s="69" t="s">
        <v>8</v>
      </c>
      <c r="AB3" s="69"/>
      <c r="AC3" s="69" t="s">
        <v>8</v>
      </c>
    </row>
    <row r="4" spans="1:29" s="79" customFormat="1" ht="15" customHeight="1" thickBot="1">
      <c r="A4" s="78"/>
      <c r="B4" s="80" t="s">
        <v>9</v>
      </c>
      <c r="C4" s="80" t="s">
        <v>10</v>
      </c>
      <c r="D4" s="80" t="s">
        <v>11</v>
      </c>
      <c r="E4" s="340" t="s">
        <v>12</v>
      </c>
      <c r="F4" s="341"/>
      <c r="G4" s="341"/>
      <c r="H4" s="342"/>
      <c r="I4" s="80" t="s">
        <v>13</v>
      </c>
      <c r="J4" s="80" t="s">
        <v>157</v>
      </c>
      <c r="K4" s="80" t="s">
        <v>158</v>
      </c>
      <c r="L4" s="80" t="s">
        <v>159</v>
      </c>
      <c r="M4" s="80" t="s">
        <v>160</v>
      </c>
      <c r="N4" s="80" t="s">
        <v>161</v>
      </c>
      <c r="O4" s="78"/>
      <c r="P4" s="80" t="s">
        <v>162</v>
      </c>
      <c r="Q4" s="80" t="s">
        <v>166</v>
      </c>
      <c r="R4" s="80" t="s">
        <v>167</v>
      </c>
      <c r="S4" s="340" t="s">
        <v>168</v>
      </c>
      <c r="T4" s="341"/>
      <c r="U4" s="341"/>
      <c r="V4" s="342"/>
      <c r="W4" s="80" t="s">
        <v>169</v>
      </c>
      <c r="X4" s="80" t="s">
        <v>198</v>
      </c>
      <c r="Y4" s="80" t="s">
        <v>199</v>
      </c>
      <c r="Z4" s="80" t="s">
        <v>200</v>
      </c>
      <c r="AA4" s="80" t="s">
        <v>201</v>
      </c>
      <c r="AB4" s="80" t="s">
        <v>202</v>
      </c>
      <c r="AC4" s="80" t="s">
        <v>203</v>
      </c>
    </row>
    <row r="5" spans="1:33" ht="45" customHeight="1" thickBot="1">
      <c r="A5" s="77" t="s">
        <v>20</v>
      </c>
      <c r="B5" s="337" t="s">
        <v>622</v>
      </c>
      <c r="C5" s="338"/>
      <c r="D5" s="338"/>
      <c r="E5" s="338"/>
      <c r="F5" s="338"/>
      <c r="G5" s="338"/>
      <c r="H5" s="338"/>
      <c r="I5" s="338"/>
      <c r="J5" s="338"/>
      <c r="K5" s="338"/>
      <c r="L5" s="338"/>
      <c r="M5" s="338"/>
      <c r="N5" s="339"/>
      <c r="O5" s="77" t="s">
        <v>251</v>
      </c>
      <c r="P5" s="337" t="s">
        <v>622</v>
      </c>
      <c r="Q5" s="338"/>
      <c r="R5" s="338"/>
      <c r="S5" s="338"/>
      <c r="T5" s="338"/>
      <c r="U5" s="338"/>
      <c r="V5" s="338"/>
      <c r="W5" s="338"/>
      <c r="X5" s="338"/>
      <c r="Y5" s="338"/>
      <c r="Z5" s="338"/>
      <c r="AA5" s="338"/>
      <c r="AB5" s="338"/>
      <c r="AC5" s="338"/>
      <c r="AD5" s="323"/>
      <c r="AE5" s="323"/>
      <c r="AF5" s="323"/>
      <c r="AG5" s="323"/>
    </row>
    <row r="6" spans="1:29" ht="90.75" thickBot="1">
      <c r="A6" s="133" t="s">
        <v>22</v>
      </c>
      <c r="B6" s="350" t="s">
        <v>156</v>
      </c>
      <c r="C6" s="350"/>
      <c r="D6" s="350"/>
      <c r="E6" s="350"/>
      <c r="F6" s="350"/>
      <c r="G6" s="350"/>
      <c r="H6" s="350"/>
      <c r="I6" s="134" t="s">
        <v>916</v>
      </c>
      <c r="J6" s="134" t="s">
        <v>778</v>
      </c>
      <c r="K6" s="62" t="s">
        <v>917</v>
      </c>
      <c r="L6" s="134" t="s">
        <v>164</v>
      </c>
      <c r="M6" s="134" t="s">
        <v>918</v>
      </c>
      <c r="N6" s="134" t="s">
        <v>779</v>
      </c>
      <c r="O6" s="133" t="s">
        <v>252</v>
      </c>
      <c r="P6" s="350" t="s">
        <v>156</v>
      </c>
      <c r="Q6" s="350"/>
      <c r="R6" s="350"/>
      <c r="S6" s="350"/>
      <c r="T6" s="350"/>
      <c r="U6" s="350"/>
      <c r="V6" s="363"/>
      <c r="W6" s="134" t="s">
        <v>919</v>
      </c>
      <c r="X6" s="134" t="s">
        <v>188</v>
      </c>
      <c r="Y6" s="134" t="s">
        <v>780</v>
      </c>
      <c r="Z6" s="134" t="s">
        <v>675</v>
      </c>
      <c r="AA6" s="134" t="s">
        <v>920</v>
      </c>
      <c r="AB6" s="134" t="s">
        <v>194</v>
      </c>
      <c r="AC6" s="134" t="s">
        <v>676</v>
      </c>
    </row>
    <row r="7" spans="1:29" ht="30.75" thickBot="1">
      <c r="A7" s="133" t="s">
        <v>23</v>
      </c>
      <c r="B7" s="317"/>
      <c r="C7" s="318"/>
      <c r="D7" s="318"/>
      <c r="E7" s="318"/>
      <c r="F7" s="318"/>
      <c r="G7" s="318"/>
      <c r="H7" s="318"/>
      <c r="I7" s="134" t="s">
        <v>812</v>
      </c>
      <c r="J7" s="134" t="s">
        <v>812</v>
      </c>
      <c r="K7" s="134" t="s">
        <v>812</v>
      </c>
      <c r="L7" s="134" t="s">
        <v>812</v>
      </c>
      <c r="M7" s="134" t="s">
        <v>812</v>
      </c>
      <c r="N7" s="134" t="s">
        <v>812</v>
      </c>
      <c r="O7" s="133" t="s">
        <v>253</v>
      </c>
      <c r="P7" s="317"/>
      <c r="Q7" s="318"/>
      <c r="R7" s="318"/>
      <c r="S7" s="318"/>
      <c r="T7" s="318"/>
      <c r="U7" s="318"/>
      <c r="V7" s="318"/>
      <c r="W7" s="134" t="s">
        <v>812</v>
      </c>
      <c r="X7" s="134" t="s">
        <v>812</v>
      </c>
      <c r="Y7" s="134" t="s">
        <v>812</v>
      </c>
      <c r="Z7" s="134" t="s">
        <v>812</v>
      </c>
      <c r="AA7" s="134" t="s">
        <v>812</v>
      </c>
      <c r="AB7" s="134" t="s">
        <v>812</v>
      </c>
      <c r="AC7" s="134" t="s">
        <v>812</v>
      </c>
    </row>
    <row r="8" spans="1:29" s="186" customFormat="1" ht="19.5" customHeight="1" thickBot="1">
      <c r="A8" s="181" t="s">
        <v>24</v>
      </c>
      <c r="B8" s="182" t="s">
        <v>115</v>
      </c>
      <c r="C8" s="183" t="s">
        <v>116</v>
      </c>
      <c r="D8" s="184"/>
      <c r="E8" s="184"/>
      <c r="F8" s="184"/>
      <c r="G8" s="184"/>
      <c r="H8" s="184"/>
      <c r="I8" s="185">
        <f aca="true" t="shared" si="0" ref="I8:N8">SUM(I9,I16,I20,I23)</f>
        <v>0</v>
      </c>
      <c r="J8" s="185">
        <f t="shared" si="0"/>
        <v>48531</v>
      </c>
      <c r="K8" s="185">
        <f t="shared" si="0"/>
        <v>0</v>
      </c>
      <c r="L8" s="185">
        <f t="shared" si="0"/>
        <v>0</v>
      </c>
      <c r="M8" s="185">
        <f t="shared" si="0"/>
        <v>0</v>
      </c>
      <c r="N8" s="185">
        <f t="shared" si="0"/>
        <v>0</v>
      </c>
      <c r="O8" s="181" t="s">
        <v>254</v>
      </c>
      <c r="P8" s="182" t="s">
        <v>115</v>
      </c>
      <c r="Q8" s="183" t="s">
        <v>116</v>
      </c>
      <c r="R8" s="184"/>
      <c r="S8" s="184"/>
      <c r="T8" s="184"/>
      <c r="U8" s="184"/>
      <c r="V8" s="184"/>
      <c r="W8" s="185">
        <f aca="true" t="shared" si="1" ref="W8:AB8">SUM(W9,W16,W20,W23)</f>
        <v>0</v>
      </c>
      <c r="X8" s="185">
        <f t="shared" si="1"/>
        <v>0</v>
      </c>
      <c r="Y8" s="185">
        <f t="shared" si="1"/>
        <v>0</v>
      </c>
      <c r="Z8" s="185">
        <f t="shared" si="1"/>
        <v>0</v>
      </c>
      <c r="AA8" s="185">
        <f t="shared" si="1"/>
        <v>0</v>
      </c>
      <c r="AB8" s="185">
        <f t="shared" si="1"/>
        <v>0</v>
      </c>
      <c r="AC8" s="185">
        <f aca="true" t="shared" si="2" ref="AC8:AC50">I8+J8+K8+L8+M8+N8+W8+X8+Y8+Z8+AA8+AB8</f>
        <v>48531</v>
      </c>
    </row>
    <row r="9" spans="1:29" s="186" customFormat="1" ht="19.5" customHeight="1" thickBot="1">
      <c r="A9" s="181" t="s">
        <v>26</v>
      </c>
      <c r="B9" s="187"/>
      <c r="C9" s="188" t="s">
        <v>117</v>
      </c>
      <c r="D9" s="189" t="s">
        <v>118</v>
      </c>
      <c r="E9" s="190"/>
      <c r="F9" s="190"/>
      <c r="G9" s="190"/>
      <c r="H9" s="190"/>
      <c r="I9" s="191"/>
      <c r="J9" s="191"/>
      <c r="K9" s="191"/>
      <c r="L9" s="191"/>
      <c r="M9" s="191"/>
      <c r="N9" s="191"/>
      <c r="O9" s="181" t="s">
        <v>255</v>
      </c>
      <c r="P9" s="187"/>
      <c r="Q9" s="188" t="s">
        <v>117</v>
      </c>
      <c r="R9" s="189" t="s">
        <v>118</v>
      </c>
      <c r="S9" s="190"/>
      <c r="T9" s="190"/>
      <c r="U9" s="190"/>
      <c r="V9" s="190"/>
      <c r="W9" s="191"/>
      <c r="X9" s="191"/>
      <c r="Y9" s="191"/>
      <c r="Z9" s="191"/>
      <c r="AA9" s="191"/>
      <c r="AB9" s="191"/>
      <c r="AC9" s="191">
        <f t="shared" si="2"/>
        <v>0</v>
      </c>
    </row>
    <row r="10" spans="1:29" s="57" customFormat="1" ht="19.5" customHeight="1" thickBot="1">
      <c r="A10" s="133" t="s">
        <v>28</v>
      </c>
      <c r="B10" s="54"/>
      <c r="C10" s="55"/>
      <c r="D10" s="135" t="s">
        <v>678</v>
      </c>
      <c r="E10" s="136" t="s">
        <v>684</v>
      </c>
      <c r="F10" s="56"/>
      <c r="G10" s="56"/>
      <c r="H10" s="56"/>
      <c r="I10" s="137"/>
      <c r="J10" s="137"/>
      <c r="K10" s="252"/>
      <c r="L10" s="137"/>
      <c r="M10" s="252"/>
      <c r="N10" s="252"/>
      <c r="O10" s="133" t="s">
        <v>256</v>
      </c>
      <c r="P10" s="54"/>
      <c r="Q10" s="55"/>
      <c r="R10" s="135" t="s">
        <v>678</v>
      </c>
      <c r="S10" s="136" t="s">
        <v>684</v>
      </c>
      <c r="T10" s="56"/>
      <c r="U10" s="56"/>
      <c r="V10" s="56"/>
      <c r="W10" s="137"/>
      <c r="X10" s="137"/>
      <c r="Y10" s="137"/>
      <c r="Z10" s="137"/>
      <c r="AA10" s="252"/>
      <c r="AB10" s="252"/>
      <c r="AC10" s="137">
        <f t="shared" si="2"/>
        <v>0</v>
      </c>
    </row>
    <row r="11" spans="1:29" s="139" customFormat="1" ht="19.5" customHeight="1" thickBot="1">
      <c r="A11" s="133" t="s">
        <v>29</v>
      </c>
      <c r="B11" s="138"/>
      <c r="C11" s="55"/>
      <c r="D11" s="121" t="s">
        <v>679</v>
      </c>
      <c r="E11" s="136" t="s">
        <v>685</v>
      </c>
      <c r="F11" s="56"/>
      <c r="G11" s="56"/>
      <c r="H11" s="56"/>
      <c r="I11" s="137"/>
      <c r="J11" s="137"/>
      <c r="K11" s="252"/>
      <c r="L11" s="137"/>
      <c r="M11" s="252"/>
      <c r="N11" s="252"/>
      <c r="O11" s="133" t="s">
        <v>257</v>
      </c>
      <c r="P11" s="138"/>
      <c r="Q11" s="55"/>
      <c r="R11" s="121" t="s">
        <v>679</v>
      </c>
      <c r="S11" s="136" t="s">
        <v>685</v>
      </c>
      <c r="T11" s="56"/>
      <c r="U11" s="56"/>
      <c r="V11" s="56"/>
      <c r="W11" s="137"/>
      <c r="X11" s="137"/>
      <c r="Y11" s="137"/>
      <c r="Z11" s="137"/>
      <c r="AA11" s="252"/>
      <c r="AB11" s="252"/>
      <c r="AC11" s="137">
        <f t="shared" si="2"/>
        <v>0</v>
      </c>
    </row>
    <row r="12" spans="1:29" s="139" customFormat="1" ht="19.5" customHeight="1" thickBot="1">
      <c r="A12" s="133" t="s">
        <v>31</v>
      </c>
      <c r="B12" s="138"/>
      <c r="C12" s="55"/>
      <c r="D12" s="121" t="s">
        <v>680</v>
      </c>
      <c r="E12" s="136" t="s">
        <v>686</v>
      </c>
      <c r="F12" s="56"/>
      <c r="G12" s="56"/>
      <c r="H12" s="56"/>
      <c r="I12" s="137"/>
      <c r="J12" s="137"/>
      <c r="K12" s="252"/>
      <c r="L12" s="137"/>
      <c r="M12" s="252"/>
      <c r="N12" s="252"/>
      <c r="O12" s="133" t="s">
        <v>258</v>
      </c>
      <c r="P12" s="138"/>
      <c r="Q12" s="55"/>
      <c r="R12" s="121" t="s">
        <v>680</v>
      </c>
      <c r="S12" s="136" t="s">
        <v>686</v>
      </c>
      <c r="T12" s="56"/>
      <c r="U12" s="56"/>
      <c r="V12" s="56"/>
      <c r="W12" s="137"/>
      <c r="X12" s="137"/>
      <c r="Y12" s="137"/>
      <c r="Z12" s="137"/>
      <c r="AA12" s="252"/>
      <c r="AB12" s="252"/>
      <c r="AC12" s="137">
        <f t="shared" si="2"/>
        <v>0</v>
      </c>
    </row>
    <row r="13" spans="1:29" s="139" customFormat="1" ht="19.5" customHeight="1" thickBot="1">
      <c r="A13" s="133" t="s">
        <v>32</v>
      </c>
      <c r="B13" s="138"/>
      <c r="C13" s="55"/>
      <c r="D13" s="121" t="s">
        <v>681</v>
      </c>
      <c r="E13" s="136" t="s">
        <v>687</v>
      </c>
      <c r="F13" s="56"/>
      <c r="G13" s="56"/>
      <c r="H13" s="56"/>
      <c r="I13" s="137"/>
      <c r="J13" s="137"/>
      <c r="K13" s="252"/>
      <c r="L13" s="137"/>
      <c r="M13" s="252"/>
      <c r="N13" s="252"/>
      <c r="O13" s="133" t="s">
        <v>259</v>
      </c>
      <c r="P13" s="138"/>
      <c r="Q13" s="55"/>
      <c r="R13" s="121" t="s">
        <v>681</v>
      </c>
      <c r="S13" s="136" t="s">
        <v>687</v>
      </c>
      <c r="T13" s="56"/>
      <c r="U13" s="56"/>
      <c r="V13" s="56"/>
      <c r="W13" s="137"/>
      <c r="X13" s="137"/>
      <c r="Y13" s="137"/>
      <c r="Z13" s="137"/>
      <c r="AA13" s="252"/>
      <c r="AB13" s="252"/>
      <c r="AC13" s="137">
        <f t="shared" si="2"/>
        <v>0</v>
      </c>
    </row>
    <row r="14" spans="1:29" s="139" customFormat="1" ht="19.5" customHeight="1" thickBot="1">
      <c r="A14" s="133" t="s">
        <v>33</v>
      </c>
      <c r="B14" s="138"/>
      <c r="C14" s="55"/>
      <c r="D14" s="121" t="s">
        <v>682</v>
      </c>
      <c r="E14" s="136" t="s">
        <v>688</v>
      </c>
      <c r="F14" s="56"/>
      <c r="G14" s="56"/>
      <c r="H14" s="56"/>
      <c r="I14" s="137"/>
      <c r="J14" s="137"/>
      <c r="K14" s="252"/>
      <c r="L14" s="137"/>
      <c r="M14" s="252"/>
      <c r="N14" s="252"/>
      <c r="O14" s="133" t="s">
        <v>260</v>
      </c>
      <c r="P14" s="138"/>
      <c r="Q14" s="55"/>
      <c r="R14" s="121" t="s">
        <v>682</v>
      </c>
      <c r="S14" s="136" t="s">
        <v>688</v>
      </c>
      <c r="T14" s="56"/>
      <c r="U14" s="56"/>
      <c r="V14" s="56"/>
      <c r="W14" s="137"/>
      <c r="X14" s="137"/>
      <c r="Y14" s="137"/>
      <c r="Z14" s="137"/>
      <c r="AA14" s="252"/>
      <c r="AB14" s="252"/>
      <c r="AC14" s="137">
        <f t="shared" si="2"/>
        <v>0</v>
      </c>
    </row>
    <row r="15" spans="1:29" s="139" customFormat="1" ht="19.5" customHeight="1" thickBot="1">
      <c r="A15" s="133" t="s">
        <v>35</v>
      </c>
      <c r="B15" s="138"/>
      <c r="C15" s="55"/>
      <c r="D15" s="140" t="s">
        <v>683</v>
      </c>
      <c r="E15" s="136" t="s">
        <v>689</v>
      </c>
      <c r="F15" s="56"/>
      <c r="G15" s="56"/>
      <c r="H15" s="56"/>
      <c r="I15" s="137"/>
      <c r="J15" s="137"/>
      <c r="K15" s="252"/>
      <c r="L15" s="137"/>
      <c r="M15" s="252"/>
      <c r="N15" s="252"/>
      <c r="O15" s="133" t="s">
        <v>261</v>
      </c>
      <c r="P15" s="138"/>
      <c r="Q15" s="55"/>
      <c r="R15" s="140" t="s">
        <v>683</v>
      </c>
      <c r="S15" s="136" t="s">
        <v>689</v>
      </c>
      <c r="T15" s="56"/>
      <c r="U15" s="56"/>
      <c r="V15" s="56"/>
      <c r="W15" s="137"/>
      <c r="X15" s="137"/>
      <c r="Y15" s="137"/>
      <c r="Z15" s="137"/>
      <c r="AA15" s="252"/>
      <c r="AB15" s="252"/>
      <c r="AC15" s="137">
        <f t="shared" si="2"/>
        <v>0</v>
      </c>
    </row>
    <row r="16" spans="1:29" s="186" customFormat="1" ht="19.5" customHeight="1" thickBot="1">
      <c r="A16" s="181" t="s">
        <v>37</v>
      </c>
      <c r="B16" s="187"/>
      <c r="C16" s="188" t="s">
        <v>119</v>
      </c>
      <c r="D16" s="189" t="s">
        <v>121</v>
      </c>
      <c r="E16" s="190"/>
      <c r="F16" s="190"/>
      <c r="G16" s="190"/>
      <c r="H16" s="190"/>
      <c r="I16" s="191">
        <f aca="true" t="shared" si="3" ref="I16:N16">SUM(I17:I19)</f>
        <v>0</v>
      </c>
      <c r="J16" s="191">
        <f t="shared" si="3"/>
        <v>8891</v>
      </c>
      <c r="K16" s="261">
        <f t="shared" si="3"/>
        <v>0</v>
      </c>
      <c r="L16" s="191">
        <f t="shared" si="3"/>
        <v>0</v>
      </c>
      <c r="M16" s="261">
        <f t="shared" si="3"/>
        <v>0</v>
      </c>
      <c r="N16" s="261">
        <f t="shared" si="3"/>
        <v>0</v>
      </c>
      <c r="O16" s="181" t="s">
        <v>262</v>
      </c>
      <c r="P16" s="187"/>
      <c r="Q16" s="188" t="s">
        <v>119</v>
      </c>
      <c r="R16" s="189" t="s">
        <v>121</v>
      </c>
      <c r="S16" s="190"/>
      <c r="T16" s="190"/>
      <c r="U16" s="190"/>
      <c r="V16" s="190"/>
      <c r="W16" s="191">
        <f aca="true" t="shared" si="4" ref="W16:AB16">SUM(W17:W19)</f>
        <v>0</v>
      </c>
      <c r="X16" s="191">
        <f t="shared" si="4"/>
        <v>0</v>
      </c>
      <c r="Y16" s="191">
        <f t="shared" si="4"/>
        <v>0</v>
      </c>
      <c r="Z16" s="191">
        <f t="shared" si="4"/>
        <v>0</v>
      </c>
      <c r="AA16" s="261">
        <f t="shared" si="4"/>
        <v>0</v>
      </c>
      <c r="AB16" s="261">
        <f t="shared" si="4"/>
        <v>0</v>
      </c>
      <c r="AC16" s="191">
        <f t="shared" si="2"/>
        <v>8891</v>
      </c>
    </row>
    <row r="17" spans="1:29" s="139" customFormat="1" ht="19.5" customHeight="1" thickBot="1">
      <c r="A17" s="133" t="s">
        <v>39</v>
      </c>
      <c r="B17" s="138"/>
      <c r="C17" s="141"/>
      <c r="D17" s="142" t="s">
        <v>122</v>
      </c>
      <c r="E17" s="136" t="s">
        <v>123</v>
      </c>
      <c r="F17" s="136"/>
      <c r="G17" s="136"/>
      <c r="H17" s="123"/>
      <c r="I17" s="137"/>
      <c r="J17" s="137">
        <v>3858</v>
      </c>
      <c r="K17" s="252"/>
      <c r="L17" s="137"/>
      <c r="M17" s="252"/>
      <c r="N17" s="252"/>
      <c r="O17" s="133" t="s">
        <v>263</v>
      </c>
      <c r="P17" s="138"/>
      <c r="Q17" s="141"/>
      <c r="R17" s="142" t="s">
        <v>122</v>
      </c>
      <c r="S17" s="136" t="s">
        <v>123</v>
      </c>
      <c r="T17" s="136"/>
      <c r="U17" s="136"/>
      <c r="V17" s="123"/>
      <c r="W17" s="137"/>
      <c r="X17" s="137"/>
      <c r="Y17" s="137"/>
      <c r="Z17" s="137"/>
      <c r="AA17" s="252"/>
      <c r="AB17" s="252"/>
      <c r="AC17" s="137">
        <f t="shared" si="2"/>
        <v>3858</v>
      </c>
    </row>
    <row r="18" spans="1:29" s="139" customFormat="1" ht="19.5" customHeight="1" thickBot="1">
      <c r="A18" s="133" t="s">
        <v>40</v>
      </c>
      <c r="B18" s="138"/>
      <c r="C18" s="141"/>
      <c r="D18" s="142" t="s">
        <v>124</v>
      </c>
      <c r="E18" s="136" t="s">
        <v>690</v>
      </c>
      <c r="F18" s="136"/>
      <c r="G18" s="136"/>
      <c r="H18" s="123"/>
      <c r="I18" s="137"/>
      <c r="J18" s="137">
        <v>5033</v>
      </c>
      <c r="K18" s="252"/>
      <c r="L18" s="137"/>
      <c r="M18" s="252"/>
      <c r="N18" s="252"/>
      <c r="O18" s="133" t="s">
        <v>264</v>
      </c>
      <c r="P18" s="138"/>
      <c r="Q18" s="141"/>
      <c r="R18" s="142" t="s">
        <v>124</v>
      </c>
      <c r="S18" s="136" t="s">
        <v>690</v>
      </c>
      <c r="T18" s="136"/>
      <c r="U18" s="136"/>
      <c r="V18" s="123"/>
      <c r="W18" s="137"/>
      <c r="X18" s="137"/>
      <c r="Y18" s="137"/>
      <c r="Z18" s="137"/>
      <c r="AA18" s="252"/>
      <c r="AB18" s="252"/>
      <c r="AC18" s="137">
        <f t="shared" si="2"/>
        <v>5033</v>
      </c>
    </row>
    <row r="19" spans="1:29" s="139" customFormat="1" ht="19.5" customHeight="1" thickBot="1">
      <c r="A19" s="133" t="s">
        <v>42</v>
      </c>
      <c r="B19" s="138"/>
      <c r="C19" s="141"/>
      <c r="D19" s="142" t="s">
        <v>125</v>
      </c>
      <c r="E19" s="123" t="s">
        <v>691</v>
      </c>
      <c r="F19" s="123"/>
      <c r="G19" s="123"/>
      <c r="H19" s="123"/>
      <c r="I19" s="137"/>
      <c r="J19" s="137"/>
      <c r="K19" s="252"/>
      <c r="L19" s="137"/>
      <c r="M19" s="252"/>
      <c r="N19" s="252"/>
      <c r="O19" s="133" t="s">
        <v>265</v>
      </c>
      <c r="P19" s="138"/>
      <c r="Q19" s="141"/>
      <c r="R19" s="142" t="s">
        <v>125</v>
      </c>
      <c r="S19" s="123" t="s">
        <v>691</v>
      </c>
      <c r="T19" s="123"/>
      <c r="U19" s="123"/>
      <c r="V19" s="123"/>
      <c r="W19" s="137"/>
      <c r="X19" s="137"/>
      <c r="Y19" s="137"/>
      <c r="Z19" s="137"/>
      <c r="AA19" s="252"/>
      <c r="AB19" s="252"/>
      <c r="AC19" s="137">
        <f t="shared" si="2"/>
        <v>0</v>
      </c>
    </row>
    <row r="20" spans="1:29" s="186" customFormat="1" ht="19.5" customHeight="1" thickBot="1">
      <c r="A20" s="181" t="s">
        <v>43</v>
      </c>
      <c r="B20" s="187"/>
      <c r="C20" s="188" t="s">
        <v>120</v>
      </c>
      <c r="D20" s="192" t="s">
        <v>692</v>
      </c>
      <c r="E20" s="193"/>
      <c r="F20" s="193"/>
      <c r="G20" s="193"/>
      <c r="H20" s="193"/>
      <c r="I20" s="194">
        <f aca="true" t="shared" si="5" ref="I20:N20">SUM(I21:I22)</f>
        <v>0</v>
      </c>
      <c r="J20" s="194">
        <f t="shared" si="5"/>
        <v>39640</v>
      </c>
      <c r="K20" s="194">
        <f t="shared" si="5"/>
        <v>0</v>
      </c>
      <c r="L20" s="194">
        <f t="shared" si="5"/>
        <v>0</v>
      </c>
      <c r="M20" s="194">
        <f t="shared" si="5"/>
        <v>0</v>
      </c>
      <c r="N20" s="194">
        <f t="shared" si="5"/>
        <v>0</v>
      </c>
      <c r="O20" s="181" t="s">
        <v>266</v>
      </c>
      <c r="P20" s="187"/>
      <c r="Q20" s="188" t="s">
        <v>120</v>
      </c>
      <c r="R20" s="192" t="s">
        <v>692</v>
      </c>
      <c r="S20" s="193"/>
      <c r="T20" s="193"/>
      <c r="U20" s="193"/>
      <c r="V20" s="193"/>
      <c r="W20" s="194">
        <f aca="true" t="shared" si="6" ref="W20:AB20">SUM(W21:W22)</f>
        <v>0</v>
      </c>
      <c r="X20" s="194">
        <f t="shared" si="6"/>
        <v>0</v>
      </c>
      <c r="Y20" s="194">
        <f t="shared" si="6"/>
        <v>0</v>
      </c>
      <c r="Z20" s="194">
        <f t="shared" si="6"/>
        <v>0</v>
      </c>
      <c r="AA20" s="194">
        <f t="shared" si="6"/>
        <v>0</v>
      </c>
      <c r="AB20" s="194">
        <f t="shared" si="6"/>
        <v>0</v>
      </c>
      <c r="AC20" s="194">
        <f t="shared" si="2"/>
        <v>39640</v>
      </c>
    </row>
    <row r="21" spans="1:29" s="139" customFormat="1" ht="19.5" customHeight="1" thickBot="1">
      <c r="A21" s="133" t="s">
        <v>44</v>
      </c>
      <c r="B21" s="138"/>
      <c r="C21" s="141"/>
      <c r="D21" s="121" t="s">
        <v>122</v>
      </c>
      <c r="E21" s="358" t="s">
        <v>697</v>
      </c>
      <c r="F21" s="358"/>
      <c r="G21" s="358"/>
      <c r="H21" s="359"/>
      <c r="I21" s="137"/>
      <c r="J21" s="137"/>
      <c r="K21" s="252"/>
      <c r="L21" s="137"/>
      <c r="M21" s="252"/>
      <c r="N21" s="252"/>
      <c r="O21" s="133" t="s">
        <v>267</v>
      </c>
      <c r="P21" s="138"/>
      <c r="Q21" s="141"/>
      <c r="R21" s="121" t="s">
        <v>122</v>
      </c>
      <c r="S21" s="358" t="s">
        <v>697</v>
      </c>
      <c r="T21" s="358"/>
      <c r="U21" s="358"/>
      <c r="V21" s="358"/>
      <c r="W21" s="137"/>
      <c r="X21" s="137"/>
      <c r="Y21" s="137"/>
      <c r="Z21" s="137"/>
      <c r="AA21" s="252"/>
      <c r="AB21" s="252"/>
      <c r="AC21" s="137">
        <f t="shared" si="2"/>
        <v>0</v>
      </c>
    </row>
    <row r="22" spans="1:29" s="139" customFormat="1" ht="19.5" customHeight="1" thickBot="1">
      <c r="A22" s="133" t="s">
        <v>45</v>
      </c>
      <c r="B22" s="138"/>
      <c r="C22" s="141"/>
      <c r="D22" s="121" t="s">
        <v>694</v>
      </c>
      <c r="E22" s="136" t="s">
        <v>698</v>
      </c>
      <c r="F22" s="143"/>
      <c r="G22" s="143"/>
      <c r="H22" s="136"/>
      <c r="I22" s="137"/>
      <c r="J22" s="137">
        <v>39640</v>
      </c>
      <c r="K22" s="252"/>
      <c r="L22" s="137"/>
      <c r="M22" s="252"/>
      <c r="N22" s="252"/>
      <c r="O22" s="133" t="s">
        <v>268</v>
      </c>
      <c r="P22" s="138"/>
      <c r="Q22" s="141"/>
      <c r="R22" s="121" t="s">
        <v>694</v>
      </c>
      <c r="S22" s="136" t="s">
        <v>698</v>
      </c>
      <c r="T22" s="143"/>
      <c r="U22" s="143"/>
      <c r="V22" s="136"/>
      <c r="W22" s="137"/>
      <c r="X22" s="137"/>
      <c r="Y22" s="137"/>
      <c r="Z22" s="137"/>
      <c r="AA22" s="252"/>
      <c r="AB22" s="252"/>
      <c r="AC22" s="137">
        <f t="shared" si="2"/>
        <v>39640</v>
      </c>
    </row>
    <row r="23" spans="1:29" s="196" customFormat="1" ht="19.5" customHeight="1" thickBot="1">
      <c r="A23" s="181" t="s">
        <v>46</v>
      </c>
      <c r="B23" s="195"/>
      <c r="C23" s="188" t="s">
        <v>126</v>
      </c>
      <c r="D23" s="192" t="s">
        <v>693</v>
      </c>
      <c r="E23" s="193"/>
      <c r="F23" s="190"/>
      <c r="G23" s="190"/>
      <c r="H23" s="190"/>
      <c r="I23" s="191"/>
      <c r="J23" s="191"/>
      <c r="K23" s="191"/>
      <c r="L23" s="191"/>
      <c r="M23" s="191"/>
      <c r="N23" s="191"/>
      <c r="O23" s="181" t="s">
        <v>269</v>
      </c>
      <c r="P23" s="195"/>
      <c r="Q23" s="188" t="s">
        <v>126</v>
      </c>
      <c r="R23" s="192" t="s">
        <v>693</v>
      </c>
      <c r="S23" s="193"/>
      <c r="T23" s="190"/>
      <c r="U23" s="190"/>
      <c r="V23" s="190"/>
      <c r="W23" s="191"/>
      <c r="X23" s="191"/>
      <c r="Y23" s="191"/>
      <c r="Z23" s="191"/>
      <c r="AA23" s="191"/>
      <c r="AB23" s="191"/>
      <c r="AC23" s="191">
        <f t="shared" si="2"/>
        <v>0</v>
      </c>
    </row>
    <row r="24" spans="1:29" s="139" customFormat="1" ht="19.5" customHeight="1" thickBot="1">
      <c r="A24" s="133" t="s">
        <v>48</v>
      </c>
      <c r="B24" s="138"/>
      <c r="C24" s="144"/>
      <c r="D24" s="121" t="s">
        <v>147</v>
      </c>
      <c r="E24" s="123" t="s">
        <v>695</v>
      </c>
      <c r="F24" s="145"/>
      <c r="G24" s="124"/>
      <c r="H24" s="124"/>
      <c r="I24" s="137"/>
      <c r="J24" s="137"/>
      <c r="K24" s="252"/>
      <c r="L24" s="137"/>
      <c r="M24" s="252"/>
      <c r="N24" s="252"/>
      <c r="O24" s="133" t="s">
        <v>270</v>
      </c>
      <c r="P24" s="138"/>
      <c r="Q24" s="144"/>
      <c r="R24" s="121" t="s">
        <v>147</v>
      </c>
      <c r="S24" s="123" t="s">
        <v>695</v>
      </c>
      <c r="T24" s="145"/>
      <c r="U24" s="124"/>
      <c r="V24" s="124"/>
      <c r="W24" s="137"/>
      <c r="X24" s="137"/>
      <c r="Y24" s="137"/>
      <c r="Z24" s="137"/>
      <c r="AA24" s="252"/>
      <c r="AB24" s="252"/>
      <c r="AC24" s="137">
        <f t="shared" si="2"/>
        <v>0</v>
      </c>
    </row>
    <row r="25" spans="1:29" s="139" customFormat="1" ht="19.5" customHeight="1" thickBot="1">
      <c r="A25" s="133" t="s">
        <v>50</v>
      </c>
      <c r="B25" s="138"/>
      <c r="C25" s="144"/>
      <c r="D25" s="121" t="s">
        <v>127</v>
      </c>
      <c r="E25" s="123" t="s">
        <v>696</v>
      </c>
      <c r="F25" s="145"/>
      <c r="G25" s="124"/>
      <c r="H25" s="124"/>
      <c r="I25" s="146"/>
      <c r="J25" s="146"/>
      <c r="K25" s="253"/>
      <c r="L25" s="146"/>
      <c r="M25" s="253"/>
      <c r="N25" s="253"/>
      <c r="O25" s="133" t="s">
        <v>271</v>
      </c>
      <c r="P25" s="138"/>
      <c r="Q25" s="144"/>
      <c r="R25" s="121" t="s">
        <v>127</v>
      </c>
      <c r="S25" s="123" t="s">
        <v>696</v>
      </c>
      <c r="T25" s="145"/>
      <c r="U25" s="124"/>
      <c r="V25" s="124"/>
      <c r="W25" s="146"/>
      <c r="X25" s="146"/>
      <c r="Y25" s="146"/>
      <c r="Z25" s="146"/>
      <c r="AA25" s="253"/>
      <c r="AB25" s="253"/>
      <c r="AC25" s="146">
        <f t="shared" si="2"/>
        <v>0</v>
      </c>
    </row>
    <row r="26" spans="1:29" s="186" customFormat="1" ht="19.5" customHeight="1" thickBot="1">
      <c r="A26" s="181" t="s">
        <v>52</v>
      </c>
      <c r="B26" s="182" t="s">
        <v>134</v>
      </c>
      <c r="C26" s="183" t="s">
        <v>135</v>
      </c>
      <c r="D26" s="183"/>
      <c r="E26" s="183"/>
      <c r="F26" s="183"/>
      <c r="G26" s="183"/>
      <c r="H26" s="183"/>
      <c r="I26" s="185">
        <f aca="true" t="shared" si="7" ref="I26:N26">SUM(I27,I30,I33)</f>
        <v>0</v>
      </c>
      <c r="J26" s="185">
        <f t="shared" si="7"/>
        <v>1181</v>
      </c>
      <c r="K26" s="185">
        <f t="shared" si="7"/>
        <v>0</v>
      </c>
      <c r="L26" s="185">
        <f t="shared" si="7"/>
        <v>0</v>
      </c>
      <c r="M26" s="185">
        <f t="shared" si="7"/>
        <v>0</v>
      </c>
      <c r="N26" s="185">
        <f t="shared" si="7"/>
        <v>0</v>
      </c>
      <c r="O26" s="181" t="s">
        <v>272</v>
      </c>
      <c r="P26" s="182" t="s">
        <v>134</v>
      </c>
      <c r="Q26" s="183" t="s">
        <v>135</v>
      </c>
      <c r="R26" s="183"/>
      <c r="S26" s="183"/>
      <c r="T26" s="183"/>
      <c r="U26" s="183"/>
      <c r="V26" s="183"/>
      <c r="W26" s="185">
        <f aca="true" t="shared" si="8" ref="W26:AB26">SUM(W27,W30,W33)</f>
        <v>0</v>
      </c>
      <c r="X26" s="185">
        <f t="shared" si="8"/>
        <v>0</v>
      </c>
      <c r="Y26" s="185">
        <f t="shared" si="8"/>
        <v>0</v>
      </c>
      <c r="Z26" s="185">
        <f t="shared" si="8"/>
        <v>0</v>
      </c>
      <c r="AA26" s="185">
        <f t="shared" si="8"/>
        <v>0</v>
      </c>
      <c r="AB26" s="185">
        <f t="shared" si="8"/>
        <v>0</v>
      </c>
      <c r="AC26" s="185">
        <f t="shared" si="2"/>
        <v>1181</v>
      </c>
    </row>
    <row r="27" spans="1:29" s="186" customFormat="1" ht="19.5" customHeight="1" thickBot="1">
      <c r="A27" s="181" t="s">
        <v>54</v>
      </c>
      <c r="B27" s="187"/>
      <c r="C27" s="197" t="s">
        <v>136</v>
      </c>
      <c r="D27" s="198" t="s">
        <v>135</v>
      </c>
      <c r="E27" s="189"/>
      <c r="F27" s="190"/>
      <c r="G27" s="190"/>
      <c r="H27" s="190"/>
      <c r="I27" s="191">
        <f aca="true" t="shared" si="9" ref="I27:N27">SUM(I28:I29)</f>
        <v>0</v>
      </c>
      <c r="J27" s="191">
        <f t="shared" si="9"/>
        <v>1181</v>
      </c>
      <c r="K27" s="191">
        <f t="shared" si="9"/>
        <v>0</v>
      </c>
      <c r="L27" s="191">
        <f t="shared" si="9"/>
        <v>0</v>
      </c>
      <c r="M27" s="191">
        <f t="shared" si="9"/>
        <v>0</v>
      </c>
      <c r="N27" s="191">
        <f t="shared" si="9"/>
        <v>0</v>
      </c>
      <c r="O27" s="181" t="s">
        <v>273</v>
      </c>
      <c r="P27" s="187"/>
      <c r="Q27" s="197" t="s">
        <v>136</v>
      </c>
      <c r="R27" s="198" t="s">
        <v>135</v>
      </c>
      <c r="S27" s="189"/>
      <c r="T27" s="190"/>
      <c r="U27" s="190"/>
      <c r="V27" s="190"/>
      <c r="W27" s="191">
        <f aca="true" t="shared" si="10" ref="W27:AB27">SUM(W28:W29)</f>
        <v>0</v>
      </c>
      <c r="X27" s="191">
        <f t="shared" si="10"/>
        <v>0</v>
      </c>
      <c r="Y27" s="191">
        <f t="shared" si="10"/>
        <v>0</v>
      </c>
      <c r="Z27" s="191">
        <f t="shared" si="10"/>
        <v>0</v>
      </c>
      <c r="AA27" s="191">
        <f t="shared" si="10"/>
        <v>0</v>
      </c>
      <c r="AB27" s="191">
        <f t="shared" si="10"/>
        <v>0</v>
      </c>
      <c r="AC27" s="191">
        <f t="shared" si="2"/>
        <v>1181</v>
      </c>
    </row>
    <row r="28" spans="1:29" s="139" customFormat="1" ht="19.5" customHeight="1" thickBot="1">
      <c r="A28" s="133" t="s">
        <v>55</v>
      </c>
      <c r="B28" s="138"/>
      <c r="C28" s="141"/>
      <c r="D28" s="121" t="s">
        <v>137</v>
      </c>
      <c r="E28" s="136" t="s">
        <v>138</v>
      </c>
      <c r="F28" s="136"/>
      <c r="G28" s="136"/>
      <c r="H28" s="136"/>
      <c r="I28" s="137"/>
      <c r="J28" s="137">
        <v>1181</v>
      </c>
      <c r="K28" s="252"/>
      <c r="L28" s="137"/>
      <c r="M28" s="252"/>
      <c r="N28" s="252"/>
      <c r="O28" s="133" t="s">
        <v>274</v>
      </c>
      <c r="P28" s="138"/>
      <c r="Q28" s="141"/>
      <c r="R28" s="121" t="s">
        <v>137</v>
      </c>
      <c r="S28" s="136" t="s">
        <v>138</v>
      </c>
      <c r="T28" s="136"/>
      <c r="U28" s="136"/>
      <c r="V28" s="136"/>
      <c r="W28" s="137"/>
      <c r="X28" s="137"/>
      <c r="Y28" s="137"/>
      <c r="Z28" s="137"/>
      <c r="AA28" s="252"/>
      <c r="AB28" s="252"/>
      <c r="AC28" s="137">
        <f t="shared" si="2"/>
        <v>1181</v>
      </c>
    </row>
    <row r="29" spans="1:29" s="139" customFormat="1" ht="19.5" customHeight="1" thickBot="1">
      <c r="A29" s="133" t="s">
        <v>56</v>
      </c>
      <c r="B29" s="138"/>
      <c r="C29" s="141"/>
      <c r="D29" s="121" t="s">
        <v>699</v>
      </c>
      <c r="E29" s="136" t="s">
        <v>139</v>
      </c>
      <c r="F29" s="123"/>
      <c r="G29" s="123"/>
      <c r="H29" s="123"/>
      <c r="I29" s="137"/>
      <c r="J29" s="137"/>
      <c r="K29" s="252"/>
      <c r="L29" s="137"/>
      <c r="M29" s="252"/>
      <c r="N29" s="252"/>
      <c r="O29" s="133" t="s">
        <v>275</v>
      </c>
      <c r="P29" s="138"/>
      <c r="Q29" s="141"/>
      <c r="R29" s="121" t="s">
        <v>699</v>
      </c>
      <c r="S29" s="136" t="s">
        <v>139</v>
      </c>
      <c r="T29" s="123"/>
      <c r="U29" s="123"/>
      <c r="V29" s="123"/>
      <c r="W29" s="137"/>
      <c r="X29" s="137"/>
      <c r="Y29" s="137"/>
      <c r="Z29" s="137"/>
      <c r="AA29" s="252"/>
      <c r="AB29" s="252"/>
      <c r="AC29" s="137">
        <f t="shared" si="2"/>
        <v>0</v>
      </c>
    </row>
    <row r="30" spans="1:29" s="196" customFormat="1" ht="19.5" customHeight="1" thickBot="1">
      <c r="A30" s="181" t="s">
        <v>58</v>
      </c>
      <c r="B30" s="195"/>
      <c r="C30" s="197" t="s">
        <v>140</v>
      </c>
      <c r="D30" s="199" t="s">
        <v>700</v>
      </c>
      <c r="E30" s="192"/>
      <c r="F30" s="193"/>
      <c r="G30" s="193"/>
      <c r="H30" s="193"/>
      <c r="I30" s="194"/>
      <c r="J30" s="194"/>
      <c r="K30" s="194"/>
      <c r="L30" s="194"/>
      <c r="M30" s="194"/>
      <c r="N30" s="194"/>
      <c r="O30" s="181" t="s">
        <v>276</v>
      </c>
      <c r="P30" s="195"/>
      <c r="Q30" s="197" t="s">
        <v>140</v>
      </c>
      <c r="R30" s="199" t="s">
        <v>700</v>
      </c>
      <c r="S30" s="192"/>
      <c r="T30" s="193"/>
      <c r="U30" s="193"/>
      <c r="V30" s="193"/>
      <c r="W30" s="194"/>
      <c r="X30" s="194"/>
      <c r="Y30" s="194"/>
      <c r="Z30" s="194"/>
      <c r="AA30" s="194"/>
      <c r="AB30" s="194"/>
      <c r="AC30" s="194">
        <f t="shared" si="2"/>
        <v>0</v>
      </c>
    </row>
    <row r="31" spans="1:29" s="57" customFormat="1" ht="19.5" customHeight="1" thickBot="1">
      <c r="A31" s="133" t="s">
        <v>59</v>
      </c>
      <c r="B31" s="54"/>
      <c r="C31" s="141"/>
      <c r="D31" s="121" t="s">
        <v>141</v>
      </c>
      <c r="E31" s="136" t="s">
        <v>701</v>
      </c>
      <c r="F31" s="136"/>
      <c r="G31" s="136"/>
      <c r="H31" s="136"/>
      <c r="I31" s="137">
        <f aca="true" t="shared" si="11" ref="I31:N31">SUM(I32)</f>
        <v>0</v>
      </c>
      <c r="J31" s="137">
        <f t="shared" si="11"/>
        <v>0</v>
      </c>
      <c r="K31" s="252">
        <f t="shared" si="11"/>
        <v>0</v>
      </c>
      <c r="L31" s="137">
        <f t="shared" si="11"/>
        <v>0</v>
      </c>
      <c r="M31" s="252">
        <f t="shared" si="11"/>
        <v>0</v>
      </c>
      <c r="N31" s="252">
        <f t="shared" si="11"/>
        <v>0</v>
      </c>
      <c r="O31" s="133" t="s">
        <v>277</v>
      </c>
      <c r="P31" s="54"/>
      <c r="Q31" s="141"/>
      <c r="R31" s="121" t="s">
        <v>141</v>
      </c>
      <c r="S31" s="136" t="s">
        <v>701</v>
      </c>
      <c r="T31" s="136"/>
      <c r="U31" s="136"/>
      <c r="V31" s="136"/>
      <c r="W31" s="137">
        <f>SUM(W32)</f>
        <v>0</v>
      </c>
      <c r="X31" s="137">
        <f>SUM(X32)</f>
        <v>0</v>
      </c>
      <c r="Y31" s="137">
        <f>SUM(Y32)</f>
        <v>0</v>
      </c>
      <c r="Z31" s="137"/>
      <c r="AA31" s="252"/>
      <c r="AB31" s="252"/>
      <c r="AC31" s="137">
        <f t="shared" si="2"/>
        <v>0</v>
      </c>
    </row>
    <row r="32" spans="1:29" s="139" customFormat="1" ht="19.5" customHeight="1" thickBot="1">
      <c r="A32" s="133" t="s">
        <v>61</v>
      </c>
      <c r="B32" s="138"/>
      <c r="C32" s="121"/>
      <c r="D32" s="121" t="s">
        <v>702</v>
      </c>
      <c r="E32" s="136" t="s">
        <v>703</v>
      </c>
      <c r="F32" s="143"/>
      <c r="G32" s="143"/>
      <c r="H32" s="136"/>
      <c r="I32" s="137"/>
      <c r="J32" s="137"/>
      <c r="K32" s="252"/>
      <c r="L32" s="137"/>
      <c r="M32" s="252"/>
      <c r="N32" s="252"/>
      <c r="O32" s="133" t="s">
        <v>325</v>
      </c>
      <c r="P32" s="138"/>
      <c r="Q32" s="121"/>
      <c r="R32" s="121" t="s">
        <v>702</v>
      </c>
      <c r="S32" s="136" t="s">
        <v>703</v>
      </c>
      <c r="T32" s="143"/>
      <c r="U32" s="143"/>
      <c r="V32" s="136"/>
      <c r="W32" s="137"/>
      <c r="X32" s="137"/>
      <c r="Y32" s="137"/>
      <c r="Z32" s="137"/>
      <c r="AA32" s="252"/>
      <c r="AB32" s="252"/>
      <c r="AC32" s="137">
        <f t="shared" si="2"/>
        <v>0</v>
      </c>
    </row>
    <row r="33" spans="1:29" s="186" customFormat="1" ht="19.5" customHeight="1" thickBot="1">
      <c r="A33" s="181" t="s">
        <v>62</v>
      </c>
      <c r="B33" s="187"/>
      <c r="C33" s="197" t="s">
        <v>142</v>
      </c>
      <c r="D33" s="192" t="s">
        <v>704</v>
      </c>
      <c r="E33" s="200"/>
      <c r="F33" s="193"/>
      <c r="G33" s="193"/>
      <c r="H33" s="193"/>
      <c r="I33" s="191">
        <f aca="true" t="shared" si="12" ref="I33:N33">SUM(I34:I35)</f>
        <v>0</v>
      </c>
      <c r="J33" s="191">
        <f t="shared" si="12"/>
        <v>0</v>
      </c>
      <c r="K33" s="191">
        <f t="shared" si="12"/>
        <v>0</v>
      </c>
      <c r="L33" s="191">
        <f t="shared" si="12"/>
        <v>0</v>
      </c>
      <c r="M33" s="191">
        <f t="shared" si="12"/>
        <v>0</v>
      </c>
      <c r="N33" s="191">
        <f t="shared" si="12"/>
        <v>0</v>
      </c>
      <c r="O33" s="181" t="s">
        <v>326</v>
      </c>
      <c r="P33" s="187"/>
      <c r="Q33" s="197" t="s">
        <v>142</v>
      </c>
      <c r="R33" s="192" t="s">
        <v>704</v>
      </c>
      <c r="S33" s="200"/>
      <c r="T33" s="193"/>
      <c r="U33" s="193"/>
      <c r="V33" s="193"/>
      <c r="W33" s="191">
        <f>SUM(W34:W35)</f>
        <v>0</v>
      </c>
      <c r="X33" s="191">
        <f>SUM(X34:X35)</f>
        <v>0</v>
      </c>
      <c r="Y33" s="191">
        <f>SUM(Y34:Y35)</f>
        <v>0</v>
      </c>
      <c r="Z33" s="191"/>
      <c r="AA33" s="191"/>
      <c r="AB33" s="191"/>
      <c r="AC33" s="191">
        <f t="shared" si="2"/>
        <v>0</v>
      </c>
    </row>
    <row r="34" spans="1:29" s="139" customFormat="1" ht="19.5" customHeight="1" thickBot="1">
      <c r="A34" s="133" t="s">
        <v>64</v>
      </c>
      <c r="B34" s="138"/>
      <c r="C34" s="59"/>
      <c r="D34" s="121" t="s">
        <v>149</v>
      </c>
      <c r="E34" s="147" t="s">
        <v>706</v>
      </c>
      <c r="F34" s="58"/>
      <c r="G34" s="58"/>
      <c r="H34" s="58"/>
      <c r="I34" s="137"/>
      <c r="J34" s="137"/>
      <c r="K34" s="252"/>
      <c r="L34" s="137"/>
      <c r="M34" s="252"/>
      <c r="N34" s="252"/>
      <c r="O34" s="133" t="s">
        <v>327</v>
      </c>
      <c r="P34" s="138"/>
      <c r="Q34" s="59"/>
      <c r="R34" s="121" t="s">
        <v>149</v>
      </c>
      <c r="S34" s="147" t="s">
        <v>706</v>
      </c>
      <c r="T34" s="58"/>
      <c r="U34" s="58"/>
      <c r="V34" s="58"/>
      <c r="W34" s="137"/>
      <c r="X34" s="137"/>
      <c r="Y34" s="137"/>
      <c r="Z34" s="137"/>
      <c r="AA34" s="252"/>
      <c r="AB34" s="252"/>
      <c r="AC34" s="137">
        <f t="shared" si="2"/>
        <v>0</v>
      </c>
    </row>
    <row r="35" spans="1:29" s="139" customFormat="1" ht="19.5" customHeight="1" thickBot="1">
      <c r="A35" s="133" t="s">
        <v>65</v>
      </c>
      <c r="B35" s="138"/>
      <c r="C35" s="141"/>
      <c r="D35" s="121" t="s">
        <v>149</v>
      </c>
      <c r="E35" s="123" t="s">
        <v>705</v>
      </c>
      <c r="F35" s="123"/>
      <c r="G35" s="123"/>
      <c r="H35" s="148"/>
      <c r="I35" s="146"/>
      <c r="J35" s="146"/>
      <c r="K35" s="253"/>
      <c r="L35" s="146"/>
      <c r="M35" s="253"/>
      <c r="N35" s="253"/>
      <c r="O35" s="133" t="s">
        <v>328</v>
      </c>
      <c r="P35" s="138"/>
      <c r="Q35" s="141"/>
      <c r="R35" s="121" t="s">
        <v>149</v>
      </c>
      <c r="S35" s="123" t="s">
        <v>705</v>
      </c>
      <c r="T35" s="123"/>
      <c r="U35" s="123"/>
      <c r="V35" s="123"/>
      <c r="W35" s="146"/>
      <c r="X35" s="146"/>
      <c r="Y35" s="146"/>
      <c r="Z35" s="146"/>
      <c r="AA35" s="253"/>
      <c r="AB35" s="253"/>
      <c r="AC35" s="146">
        <f t="shared" si="2"/>
        <v>0</v>
      </c>
    </row>
    <row r="36" spans="1:29" s="57" customFormat="1" ht="19.5" customHeight="1" thickBot="1">
      <c r="A36" s="133" t="s">
        <v>66</v>
      </c>
      <c r="B36" s="60"/>
      <c r="C36" s="149"/>
      <c r="D36" s="150"/>
      <c r="E36" s="150"/>
      <c r="F36" s="150"/>
      <c r="G36" s="150"/>
      <c r="H36" s="150"/>
      <c r="I36" s="151"/>
      <c r="J36" s="151"/>
      <c r="K36" s="254"/>
      <c r="L36" s="151"/>
      <c r="M36" s="254"/>
      <c r="N36" s="254"/>
      <c r="O36" s="133" t="s">
        <v>329</v>
      </c>
      <c r="P36" s="60"/>
      <c r="Q36" s="149"/>
      <c r="R36" s="150"/>
      <c r="S36" s="150"/>
      <c r="T36" s="150"/>
      <c r="U36" s="150"/>
      <c r="V36" s="150"/>
      <c r="W36" s="151"/>
      <c r="X36" s="151"/>
      <c r="Y36" s="151"/>
      <c r="Z36" s="151"/>
      <c r="AA36" s="254"/>
      <c r="AB36" s="254"/>
      <c r="AC36" s="151">
        <f t="shared" si="2"/>
        <v>0</v>
      </c>
    </row>
    <row r="37" spans="1:29" s="186" customFormat="1" ht="30" customHeight="1" thickBot="1">
      <c r="A37" s="181" t="s">
        <v>68</v>
      </c>
      <c r="B37" s="355" t="s">
        <v>750</v>
      </c>
      <c r="C37" s="356"/>
      <c r="D37" s="356"/>
      <c r="E37" s="356"/>
      <c r="F37" s="356"/>
      <c r="G37" s="356"/>
      <c r="H37" s="356"/>
      <c r="I37" s="201">
        <f aca="true" t="shared" si="13" ref="I37:N37">SUM(I8,I26)</f>
        <v>0</v>
      </c>
      <c r="J37" s="201">
        <f t="shared" si="13"/>
        <v>49712</v>
      </c>
      <c r="K37" s="201">
        <f t="shared" si="13"/>
        <v>0</v>
      </c>
      <c r="L37" s="201">
        <f t="shared" si="13"/>
        <v>0</v>
      </c>
      <c r="M37" s="201">
        <f t="shared" si="13"/>
        <v>0</v>
      </c>
      <c r="N37" s="201">
        <f t="shared" si="13"/>
        <v>0</v>
      </c>
      <c r="O37" s="181" t="s">
        <v>330</v>
      </c>
      <c r="P37" s="355" t="s">
        <v>750</v>
      </c>
      <c r="Q37" s="356"/>
      <c r="R37" s="356"/>
      <c r="S37" s="356"/>
      <c r="T37" s="356"/>
      <c r="U37" s="356"/>
      <c r="V37" s="356"/>
      <c r="W37" s="201">
        <f aca="true" t="shared" si="14" ref="W37:AB37">SUM(W8,W26)</f>
        <v>0</v>
      </c>
      <c r="X37" s="201">
        <f t="shared" si="14"/>
        <v>0</v>
      </c>
      <c r="Y37" s="201">
        <f t="shared" si="14"/>
        <v>0</v>
      </c>
      <c r="Z37" s="201">
        <f t="shared" si="14"/>
        <v>0</v>
      </c>
      <c r="AA37" s="201">
        <f t="shared" si="14"/>
        <v>0</v>
      </c>
      <c r="AB37" s="201">
        <f t="shared" si="14"/>
        <v>0</v>
      </c>
      <c r="AC37" s="201">
        <f t="shared" si="2"/>
        <v>49712</v>
      </c>
    </row>
    <row r="38" spans="1:29" ht="19.5" customHeight="1" thickBot="1">
      <c r="A38" s="133" t="s">
        <v>69</v>
      </c>
      <c r="B38" s="71"/>
      <c r="C38" s="72"/>
      <c r="D38" s="72"/>
      <c r="E38" s="72"/>
      <c r="F38" s="72"/>
      <c r="G38" s="72"/>
      <c r="H38" s="72"/>
      <c r="I38" s="81"/>
      <c r="J38" s="81"/>
      <c r="K38" s="73"/>
      <c r="L38" s="81"/>
      <c r="M38" s="73"/>
      <c r="N38" s="73"/>
      <c r="O38" s="133" t="s">
        <v>331</v>
      </c>
      <c r="P38" s="71"/>
      <c r="Q38" s="72"/>
      <c r="R38" s="72"/>
      <c r="S38" s="72"/>
      <c r="T38" s="72"/>
      <c r="U38" s="72"/>
      <c r="V38" s="72"/>
      <c r="W38" s="81"/>
      <c r="X38" s="81"/>
      <c r="Y38" s="81"/>
      <c r="Z38" s="81"/>
      <c r="AA38" s="73"/>
      <c r="AB38" s="73"/>
      <c r="AC38" s="81">
        <f t="shared" si="2"/>
        <v>0</v>
      </c>
    </row>
    <row r="39" spans="1:29" s="186" customFormat="1" ht="19.5" customHeight="1" thickBot="1">
      <c r="A39" s="181" t="s">
        <v>70</v>
      </c>
      <c r="B39" s="182" t="s">
        <v>143</v>
      </c>
      <c r="C39" s="357" t="s">
        <v>707</v>
      </c>
      <c r="D39" s="357"/>
      <c r="E39" s="357"/>
      <c r="F39" s="357"/>
      <c r="G39" s="357"/>
      <c r="H39" s="357"/>
      <c r="I39" s="185">
        <f aca="true" t="shared" si="15" ref="I39:N39">SUM(I40,I44,I47)</f>
        <v>0</v>
      </c>
      <c r="J39" s="185">
        <f t="shared" si="15"/>
        <v>342235</v>
      </c>
      <c r="K39" s="185">
        <f t="shared" si="15"/>
        <v>0</v>
      </c>
      <c r="L39" s="185">
        <f t="shared" si="15"/>
        <v>54378</v>
      </c>
      <c r="M39" s="185">
        <f t="shared" si="15"/>
        <v>219</v>
      </c>
      <c r="N39" s="185">
        <f t="shared" si="15"/>
        <v>14400</v>
      </c>
      <c r="O39" s="181" t="s">
        <v>332</v>
      </c>
      <c r="P39" s="182" t="s">
        <v>143</v>
      </c>
      <c r="Q39" s="357" t="s">
        <v>707</v>
      </c>
      <c r="R39" s="357"/>
      <c r="S39" s="357"/>
      <c r="T39" s="357"/>
      <c r="U39" s="357"/>
      <c r="V39" s="357"/>
      <c r="W39" s="185">
        <f aca="true" t="shared" si="16" ref="W39:AB39">SUM(W40,W44,W47)</f>
        <v>1427</v>
      </c>
      <c r="X39" s="185">
        <f t="shared" si="16"/>
        <v>1151</v>
      </c>
      <c r="Y39" s="185">
        <f t="shared" si="16"/>
        <v>3480</v>
      </c>
      <c r="Z39" s="185">
        <f t="shared" si="16"/>
        <v>2500</v>
      </c>
      <c r="AA39" s="185">
        <f t="shared" si="16"/>
        <v>450</v>
      </c>
      <c r="AB39" s="185">
        <f t="shared" si="16"/>
        <v>661</v>
      </c>
      <c r="AC39" s="185">
        <f t="shared" si="2"/>
        <v>420901</v>
      </c>
    </row>
    <row r="40" spans="1:29" s="203" customFormat="1" ht="19.5" customHeight="1" thickBot="1">
      <c r="A40" s="181" t="s">
        <v>71</v>
      </c>
      <c r="B40" s="202"/>
      <c r="C40" s="188" t="s">
        <v>144</v>
      </c>
      <c r="D40" s="189" t="s">
        <v>708</v>
      </c>
      <c r="E40" s="189"/>
      <c r="F40" s="189"/>
      <c r="G40" s="189"/>
      <c r="H40" s="189"/>
      <c r="I40" s="191">
        <f aca="true" t="shared" si="17" ref="I40:N40">SUM(I41:I43)</f>
        <v>0</v>
      </c>
      <c r="J40" s="191">
        <f t="shared" si="17"/>
        <v>0</v>
      </c>
      <c r="K40" s="261">
        <f t="shared" si="17"/>
        <v>0</v>
      </c>
      <c r="L40" s="191">
        <f t="shared" si="17"/>
        <v>0</v>
      </c>
      <c r="M40" s="261">
        <f t="shared" si="17"/>
        <v>0</v>
      </c>
      <c r="N40" s="261">
        <f t="shared" si="17"/>
        <v>0</v>
      </c>
      <c r="O40" s="181" t="s">
        <v>333</v>
      </c>
      <c r="P40" s="202"/>
      <c r="Q40" s="188" t="s">
        <v>144</v>
      </c>
      <c r="R40" s="189" t="s">
        <v>708</v>
      </c>
      <c r="S40" s="189"/>
      <c r="T40" s="189"/>
      <c r="U40" s="189"/>
      <c r="V40" s="189"/>
      <c r="W40" s="191">
        <f aca="true" t="shared" si="18" ref="W40:AB40">SUM(W41:W43)</f>
        <v>0</v>
      </c>
      <c r="X40" s="191">
        <f t="shared" si="18"/>
        <v>0</v>
      </c>
      <c r="Y40" s="191">
        <f t="shared" si="18"/>
        <v>0</v>
      </c>
      <c r="Z40" s="191">
        <f t="shared" si="18"/>
        <v>0</v>
      </c>
      <c r="AA40" s="261">
        <f t="shared" si="18"/>
        <v>0</v>
      </c>
      <c r="AB40" s="261">
        <f t="shared" si="18"/>
        <v>0</v>
      </c>
      <c r="AC40" s="191">
        <f t="shared" si="2"/>
        <v>0</v>
      </c>
    </row>
    <row r="41" spans="1:29" s="57" customFormat="1" ht="19.5" customHeight="1" thickBot="1">
      <c r="A41" s="133" t="s">
        <v>72</v>
      </c>
      <c r="B41" s="138"/>
      <c r="C41" s="121"/>
      <c r="D41" s="152" t="s">
        <v>709</v>
      </c>
      <c r="E41" s="136" t="s">
        <v>712</v>
      </c>
      <c r="F41" s="136"/>
      <c r="G41" s="136"/>
      <c r="H41" s="136"/>
      <c r="I41" s="153"/>
      <c r="J41" s="153"/>
      <c r="K41" s="255"/>
      <c r="L41" s="153"/>
      <c r="M41" s="255"/>
      <c r="N41" s="255"/>
      <c r="O41" s="133" t="s">
        <v>334</v>
      </c>
      <c r="P41" s="138"/>
      <c r="Q41" s="121"/>
      <c r="R41" s="152" t="s">
        <v>709</v>
      </c>
      <c r="S41" s="136" t="s">
        <v>712</v>
      </c>
      <c r="T41" s="136"/>
      <c r="U41" s="136"/>
      <c r="V41" s="136"/>
      <c r="W41" s="153"/>
      <c r="X41" s="153"/>
      <c r="Y41" s="153"/>
      <c r="Z41" s="153"/>
      <c r="AA41" s="255"/>
      <c r="AB41" s="255"/>
      <c r="AC41" s="153">
        <f t="shared" si="2"/>
        <v>0</v>
      </c>
    </row>
    <row r="42" spans="1:29" s="57" customFormat="1" ht="19.5" customHeight="1" thickBot="1">
      <c r="A42" s="133" t="s">
        <v>74</v>
      </c>
      <c r="B42" s="138"/>
      <c r="C42" s="121"/>
      <c r="D42" s="142" t="s">
        <v>710</v>
      </c>
      <c r="E42" s="136" t="s">
        <v>713</v>
      </c>
      <c r="F42" s="136"/>
      <c r="G42" s="136"/>
      <c r="H42" s="136"/>
      <c r="I42" s="153"/>
      <c r="J42" s="153"/>
      <c r="K42" s="255"/>
      <c r="L42" s="153"/>
      <c r="M42" s="255"/>
      <c r="N42" s="255"/>
      <c r="O42" s="133" t="s">
        <v>335</v>
      </c>
      <c r="P42" s="138"/>
      <c r="Q42" s="121"/>
      <c r="R42" s="142" t="s">
        <v>710</v>
      </c>
      <c r="S42" s="136" t="s">
        <v>713</v>
      </c>
      <c r="T42" s="136"/>
      <c r="U42" s="136"/>
      <c r="V42" s="136"/>
      <c r="W42" s="153"/>
      <c r="X42" s="153"/>
      <c r="Y42" s="153"/>
      <c r="Z42" s="153"/>
      <c r="AA42" s="255"/>
      <c r="AB42" s="255"/>
      <c r="AC42" s="153">
        <f t="shared" si="2"/>
        <v>0</v>
      </c>
    </row>
    <row r="43" spans="1:29" s="57" customFormat="1" ht="19.5" customHeight="1" thickBot="1">
      <c r="A43" s="133" t="s">
        <v>75</v>
      </c>
      <c r="B43" s="138"/>
      <c r="C43" s="121"/>
      <c r="D43" s="154" t="s">
        <v>711</v>
      </c>
      <c r="E43" s="136" t="s">
        <v>714</v>
      </c>
      <c r="F43" s="136"/>
      <c r="G43" s="136"/>
      <c r="H43" s="136"/>
      <c r="I43" s="153"/>
      <c r="J43" s="153"/>
      <c r="K43" s="255"/>
      <c r="L43" s="153"/>
      <c r="M43" s="255"/>
      <c r="N43" s="255"/>
      <c r="O43" s="133" t="s">
        <v>336</v>
      </c>
      <c r="P43" s="138"/>
      <c r="Q43" s="121"/>
      <c r="R43" s="154" t="s">
        <v>711</v>
      </c>
      <c r="S43" s="136" t="s">
        <v>714</v>
      </c>
      <c r="T43" s="136"/>
      <c r="U43" s="136"/>
      <c r="V43" s="136"/>
      <c r="W43" s="153"/>
      <c r="X43" s="153"/>
      <c r="Y43" s="153"/>
      <c r="Z43" s="153"/>
      <c r="AA43" s="255"/>
      <c r="AB43" s="255"/>
      <c r="AC43" s="153">
        <f t="shared" si="2"/>
        <v>0</v>
      </c>
    </row>
    <row r="44" spans="1:29" s="196" customFormat="1" ht="19.5" customHeight="1" thickBot="1">
      <c r="A44" s="181" t="s">
        <v>77</v>
      </c>
      <c r="B44" s="187"/>
      <c r="C44" s="188" t="s">
        <v>715</v>
      </c>
      <c r="D44" s="189" t="s">
        <v>716</v>
      </c>
      <c r="E44" s="189"/>
      <c r="F44" s="189"/>
      <c r="G44" s="189"/>
      <c r="H44" s="193"/>
      <c r="I44" s="194">
        <f aca="true" t="shared" si="19" ref="I44:N44">SUM(I45:I46)</f>
        <v>0</v>
      </c>
      <c r="J44" s="194">
        <f t="shared" si="19"/>
        <v>10212</v>
      </c>
      <c r="K44" s="194">
        <f t="shared" si="19"/>
        <v>0</v>
      </c>
      <c r="L44" s="194">
        <f t="shared" si="19"/>
        <v>0</v>
      </c>
      <c r="M44" s="194">
        <f t="shared" si="19"/>
        <v>0</v>
      </c>
      <c r="N44" s="194">
        <f t="shared" si="19"/>
        <v>0</v>
      </c>
      <c r="O44" s="181" t="s">
        <v>337</v>
      </c>
      <c r="P44" s="187"/>
      <c r="Q44" s="188" t="s">
        <v>715</v>
      </c>
      <c r="R44" s="189" t="s">
        <v>716</v>
      </c>
      <c r="S44" s="189"/>
      <c r="T44" s="189"/>
      <c r="U44" s="189"/>
      <c r="V44" s="193"/>
      <c r="W44" s="194">
        <f aca="true" t="shared" si="20" ref="W44:AB44">SUM(W45:W46)</f>
        <v>0</v>
      </c>
      <c r="X44" s="194">
        <f t="shared" si="20"/>
        <v>0</v>
      </c>
      <c r="Y44" s="194">
        <f t="shared" si="20"/>
        <v>0</v>
      </c>
      <c r="Z44" s="194">
        <f t="shared" si="20"/>
        <v>0</v>
      </c>
      <c r="AA44" s="194">
        <f t="shared" si="20"/>
        <v>0</v>
      </c>
      <c r="AB44" s="194">
        <f t="shared" si="20"/>
        <v>0</v>
      </c>
      <c r="AC44" s="194">
        <f t="shared" si="2"/>
        <v>10212</v>
      </c>
    </row>
    <row r="45" spans="1:29" s="57" customFormat="1" ht="19.5" customHeight="1" thickBot="1">
      <c r="A45" s="133" t="s">
        <v>79</v>
      </c>
      <c r="B45" s="120"/>
      <c r="C45" s="121"/>
      <c r="D45" s="121" t="s">
        <v>717</v>
      </c>
      <c r="E45" s="123" t="s">
        <v>719</v>
      </c>
      <c r="F45" s="123"/>
      <c r="G45" s="123"/>
      <c r="H45" s="124"/>
      <c r="I45" s="155"/>
      <c r="J45" s="155">
        <v>10212</v>
      </c>
      <c r="K45" s="256"/>
      <c r="L45" s="155"/>
      <c r="M45" s="256"/>
      <c r="N45" s="256"/>
      <c r="O45" s="133" t="s">
        <v>338</v>
      </c>
      <c r="P45" s="120"/>
      <c r="Q45" s="121"/>
      <c r="R45" s="121" t="s">
        <v>717</v>
      </c>
      <c r="S45" s="123" t="s">
        <v>719</v>
      </c>
      <c r="T45" s="123"/>
      <c r="U45" s="123"/>
      <c r="V45" s="124"/>
      <c r="W45" s="155"/>
      <c r="X45" s="155"/>
      <c r="Y45" s="155"/>
      <c r="Z45" s="155"/>
      <c r="AA45" s="256"/>
      <c r="AB45" s="256"/>
      <c r="AC45" s="155">
        <f t="shared" si="2"/>
        <v>10212</v>
      </c>
    </row>
    <row r="46" spans="1:29" s="61" customFormat="1" ht="19.5" customHeight="1" thickBot="1">
      <c r="A46" s="133" t="s">
        <v>80</v>
      </c>
      <c r="B46" s="120"/>
      <c r="C46" s="121"/>
      <c r="D46" s="140" t="s">
        <v>718</v>
      </c>
      <c r="E46" s="123" t="s">
        <v>720</v>
      </c>
      <c r="F46" s="123"/>
      <c r="G46" s="123"/>
      <c r="H46" s="124"/>
      <c r="I46" s="157"/>
      <c r="J46" s="157"/>
      <c r="K46" s="257"/>
      <c r="L46" s="157"/>
      <c r="M46" s="257"/>
      <c r="N46" s="257"/>
      <c r="O46" s="133" t="s">
        <v>339</v>
      </c>
      <c r="P46" s="120"/>
      <c r="Q46" s="121"/>
      <c r="R46" s="140" t="s">
        <v>718</v>
      </c>
      <c r="S46" s="123" t="s">
        <v>720</v>
      </c>
      <c r="T46" s="123"/>
      <c r="U46" s="123"/>
      <c r="V46" s="124"/>
      <c r="W46" s="157"/>
      <c r="X46" s="157"/>
      <c r="Y46" s="157"/>
      <c r="Z46" s="157"/>
      <c r="AA46" s="257"/>
      <c r="AB46" s="257"/>
      <c r="AC46" s="157">
        <f t="shared" si="2"/>
        <v>0</v>
      </c>
    </row>
    <row r="47" spans="1:29" s="209" customFormat="1" ht="19.5" customHeight="1" thickBot="1">
      <c r="A47" s="181" t="s">
        <v>81</v>
      </c>
      <c r="B47" s="204"/>
      <c r="C47" s="205" t="s">
        <v>721</v>
      </c>
      <c r="D47" s="206" t="s">
        <v>307</v>
      </c>
      <c r="E47" s="207"/>
      <c r="F47" s="207"/>
      <c r="G47" s="207"/>
      <c r="H47" s="207"/>
      <c r="I47" s="208">
        <f>I85-I37-I44</f>
        <v>0</v>
      </c>
      <c r="J47" s="208">
        <f>J85-J37-J44</f>
        <v>332023</v>
      </c>
      <c r="K47" s="208"/>
      <c r="L47" s="208">
        <f>L85-L37</f>
        <v>54378</v>
      </c>
      <c r="M47" s="208">
        <f>M85-M37</f>
        <v>219</v>
      </c>
      <c r="N47" s="208">
        <f>N85-N37</f>
        <v>14400</v>
      </c>
      <c r="O47" s="181" t="s">
        <v>340</v>
      </c>
      <c r="P47" s="204"/>
      <c r="Q47" s="205" t="s">
        <v>721</v>
      </c>
      <c r="R47" s="206" t="s">
        <v>307</v>
      </c>
      <c r="S47" s="207"/>
      <c r="T47" s="207"/>
      <c r="U47" s="207"/>
      <c r="V47" s="207"/>
      <c r="W47" s="208">
        <f aca="true" t="shared" si="21" ref="W47:AB47">W85-W37</f>
        <v>1427</v>
      </c>
      <c r="X47" s="208">
        <f t="shared" si="21"/>
        <v>1151</v>
      </c>
      <c r="Y47" s="208">
        <f t="shared" si="21"/>
        <v>3480</v>
      </c>
      <c r="Z47" s="208">
        <f t="shared" si="21"/>
        <v>2500</v>
      </c>
      <c r="AA47" s="208">
        <f t="shared" si="21"/>
        <v>450</v>
      </c>
      <c r="AB47" s="208">
        <f t="shared" si="21"/>
        <v>661</v>
      </c>
      <c r="AC47" s="208">
        <f t="shared" si="2"/>
        <v>410689</v>
      </c>
    </row>
    <row r="48" spans="1:29" s="61" customFormat="1" ht="19.5" customHeight="1" thickBot="1">
      <c r="A48" s="133" t="s">
        <v>82</v>
      </c>
      <c r="B48" s="159"/>
      <c r="C48" s="159"/>
      <c r="D48" s="159"/>
      <c r="E48" s="159"/>
      <c r="F48" s="159"/>
      <c r="G48" s="159"/>
      <c r="H48" s="159"/>
      <c r="I48" s="160"/>
      <c r="J48" s="160"/>
      <c r="K48" s="258"/>
      <c r="L48" s="160"/>
      <c r="M48" s="258"/>
      <c r="N48" s="258"/>
      <c r="O48" s="133" t="s">
        <v>341</v>
      </c>
      <c r="P48" s="159"/>
      <c r="Q48" s="159"/>
      <c r="R48" s="159"/>
      <c r="S48" s="159"/>
      <c r="T48" s="159"/>
      <c r="U48" s="159"/>
      <c r="V48" s="159"/>
      <c r="W48" s="160"/>
      <c r="X48" s="160"/>
      <c r="Y48" s="160"/>
      <c r="Z48" s="160"/>
      <c r="AA48" s="258"/>
      <c r="AB48" s="258"/>
      <c r="AC48" s="160">
        <f t="shared" si="2"/>
        <v>0</v>
      </c>
    </row>
    <row r="49" spans="1:29" s="203" customFormat="1" ht="19.5" customHeight="1" thickBot="1">
      <c r="A49" s="181" t="s">
        <v>83</v>
      </c>
      <c r="B49" s="210" t="s">
        <v>740</v>
      </c>
      <c r="C49" s="211" t="s">
        <v>741</v>
      </c>
      <c r="D49" s="212"/>
      <c r="E49" s="212"/>
      <c r="F49" s="212"/>
      <c r="G49" s="212"/>
      <c r="H49" s="212"/>
      <c r="I49" s="213"/>
      <c r="J49" s="213"/>
      <c r="K49" s="264"/>
      <c r="L49" s="213"/>
      <c r="M49" s="264"/>
      <c r="N49" s="264"/>
      <c r="O49" s="181" t="s">
        <v>342</v>
      </c>
      <c r="P49" s="210" t="s">
        <v>740</v>
      </c>
      <c r="Q49" s="211" t="s">
        <v>741</v>
      </c>
      <c r="R49" s="212"/>
      <c r="S49" s="212"/>
      <c r="T49" s="212"/>
      <c r="U49" s="212"/>
      <c r="V49" s="212"/>
      <c r="W49" s="213"/>
      <c r="X49" s="213"/>
      <c r="Y49" s="213"/>
      <c r="Z49" s="213"/>
      <c r="AA49" s="264"/>
      <c r="AB49" s="264"/>
      <c r="AC49" s="213">
        <f t="shared" si="2"/>
        <v>0</v>
      </c>
    </row>
    <row r="50" spans="1:29" s="186" customFormat="1" ht="19.5" customHeight="1" thickBot="1">
      <c r="A50" s="181" t="s">
        <v>84</v>
      </c>
      <c r="B50" s="353" t="s">
        <v>751</v>
      </c>
      <c r="C50" s="354"/>
      <c r="D50" s="354"/>
      <c r="E50" s="354"/>
      <c r="F50" s="354"/>
      <c r="G50" s="354"/>
      <c r="H50" s="354"/>
      <c r="I50" s="201">
        <f aca="true" t="shared" si="22" ref="I50:N50">SUM(I37,I39,I49)</f>
        <v>0</v>
      </c>
      <c r="J50" s="201">
        <f t="shared" si="22"/>
        <v>391947</v>
      </c>
      <c r="K50" s="201">
        <f t="shared" si="22"/>
        <v>0</v>
      </c>
      <c r="L50" s="201">
        <f t="shared" si="22"/>
        <v>54378</v>
      </c>
      <c r="M50" s="201">
        <f t="shared" si="22"/>
        <v>219</v>
      </c>
      <c r="N50" s="201">
        <f t="shared" si="22"/>
        <v>14400</v>
      </c>
      <c r="O50" s="181" t="s">
        <v>343</v>
      </c>
      <c r="P50" s="353" t="s">
        <v>751</v>
      </c>
      <c r="Q50" s="354"/>
      <c r="R50" s="354"/>
      <c r="S50" s="354"/>
      <c r="T50" s="354"/>
      <c r="U50" s="354"/>
      <c r="V50" s="354"/>
      <c r="W50" s="201">
        <f aca="true" t="shared" si="23" ref="W50:AB50">SUM(W37,W39,W49)</f>
        <v>1427</v>
      </c>
      <c r="X50" s="201">
        <f t="shared" si="23"/>
        <v>1151</v>
      </c>
      <c r="Y50" s="201">
        <f t="shared" si="23"/>
        <v>3480</v>
      </c>
      <c r="Z50" s="201">
        <f t="shared" si="23"/>
        <v>2500</v>
      </c>
      <c r="AA50" s="201">
        <f t="shared" si="23"/>
        <v>450</v>
      </c>
      <c r="AB50" s="201">
        <f t="shared" si="23"/>
        <v>661</v>
      </c>
      <c r="AC50" s="201">
        <f t="shared" si="2"/>
        <v>470613</v>
      </c>
    </row>
    <row r="51" spans="1:29" s="57" customFormat="1" ht="19.5" customHeight="1" thickBot="1">
      <c r="A51" s="133" t="s">
        <v>85</v>
      </c>
      <c r="B51" s="161"/>
      <c r="C51" s="162"/>
      <c r="D51" s="162"/>
      <c r="E51" s="162"/>
      <c r="F51" s="162"/>
      <c r="G51" s="162"/>
      <c r="H51" s="162"/>
      <c r="I51" s="162"/>
      <c r="J51" s="162"/>
      <c r="K51" s="162"/>
      <c r="L51" s="162"/>
      <c r="M51" s="162"/>
      <c r="N51" s="162"/>
      <c r="O51" s="162" t="s">
        <v>344</v>
      </c>
      <c r="P51" s="162"/>
      <c r="Q51" s="162"/>
      <c r="R51" s="162"/>
      <c r="S51" s="162"/>
      <c r="T51" s="162"/>
      <c r="U51" s="162"/>
      <c r="V51" s="162"/>
      <c r="W51" s="162"/>
      <c r="X51" s="162"/>
      <c r="Y51" s="162"/>
      <c r="Z51" s="162"/>
      <c r="AA51" s="162"/>
      <c r="AB51" s="162"/>
      <c r="AC51" s="163"/>
    </row>
    <row r="52" spans="1:29" ht="90.75" thickBot="1">
      <c r="A52" s="133" t="s">
        <v>86</v>
      </c>
      <c r="B52" s="362" t="s">
        <v>156</v>
      </c>
      <c r="C52" s="362"/>
      <c r="D52" s="362"/>
      <c r="E52" s="362"/>
      <c r="F52" s="362"/>
      <c r="G52" s="362"/>
      <c r="H52" s="362"/>
      <c r="I52" s="134" t="s">
        <v>916</v>
      </c>
      <c r="J52" s="134" t="s">
        <v>778</v>
      </c>
      <c r="K52" s="62" t="s">
        <v>917</v>
      </c>
      <c r="L52" s="134" t="s">
        <v>164</v>
      </c>
      <c r="M52" s="134" t="s">
        <v>918</v>
      </c>
      <c r="N52" s="134" t="s">
        <v>779</v>
      </c>
      <c r="O52" s="133" t="s">
        <v>345</v>
      </c>
      <c r="P52" s="362" t="s">
        <v>156</v>
      </c>
      <c r="Q52" s="362"/>
      <c r="R52" s="362"/>
      <c r="S52" s="362"/>
      <c r="T52" s="362"/>
      <c r="U52" s="362"/>
      <c r="V52" s="362"/>
      <c r="W52" s="134" t="s">
        <v>919</v>
      </c>
      <c r="X52" s="134" t="s">
        <v>188</v>
      </c>
      <c r="Y52" s="134" t="s">
        <v>780</v>
      </c>
      <c r="Z52" s="134" t="s">
        <v>675</v>
      </c>
      <c r="AA52" s="134" t="s">
        <v>920</v>
      </c>
      <c r="AB52" s="134" t="s">
        <v>194</v>
      </c>
      <c r="AC52" s="259" t="s">
        <v>676</v>
      </c>
    </row>
    <row r="53" spans="1:29" ht="30.75" thickBot="1">
      <c r="A53" s="133" t="s">
        <v>87</v>
      </c>
      <c r="B53" s="317"/>
      <c r="C53" s="318"/>
      <c r="D53" s="318"/>
      <c r="E53" s="318"/>
      <c r="F53" s="318"/>
      <c r="G53" s="318"/>
      <c r="H53" s="318"/>
      <c r="I53" s="134" t="s">
        <v>812</v>
      </c>
      <c r="J53" s="134" t="s">
        <v>812</v>
      </c>
      <c r="K53" s="134" t="s">
        <v>812</v>
      </c>
      <c r="L53" s="134" t="s">
        <v>812</v>
      </c>
      <c r="M53" s="134" t="s">
        <v>812</v>
      </c>
      <c r="N53" s="134" t="s">
        <v>812</v>
      </c>
      <c r="O53" s="133" t="s">
        <v>346</v>
      </c>
      <c r="P53" s="317"/>
      <c r="Q53" s="318"/>
      <c r="R53" s="318"/>
      <c r="S53" s="318"/>
      <c r="T53" s="318"/>
      <c r="U53" s="318"/>
      <c r="V53" s="318"/>
      <c r="W53" s="134" t="s">
        <v>812</v>
      </c>
      <c r="X53" s="134" t="s">
        <v>812</v>
      </c>
      <c r="Y53" s="134" t="s">
        <v>812</v>
      </c>
      <c r="Z53" s="134" t="s">
        <v>812</v>
      </c>
      <c r="AA53" s="134" t="s">
        <v>812</v>
      </c>
      <c r="AB53" s="134" t="s">
        <v>812</v>
      </c>
      <c r="AC53" s="134" t="s">
        <v>812</v>
      </c>
    </row>
    <row r="54" spans="1:29" s="217" customFormat="1" ht="19.5" customHeight="1" thickBot="1">
      <c r="A54" s="181" t="s">
        <v>88</v>
      </c>
      <c r="B54" s="214" t="s">
        <v>115</v>
      </c>
      <c r="C54" s="215" t="s">
        <v>145</v>
      </c>
      <c r="D54" s="215"/>
      <c r="E54" s="215"/>
      <c r="F54" s="215"/>
      <c r="G54" s="215"/>
      <c r="H54" s="215"/>
      <c r="I54" s="216">
        <f aca="true" t="shared" si="24" ref="I54:N54">SUM(I55:I58,I64)</f>
        <v>0</v>
      </c>
      <c r="J54" s="216">
        <f t="shared" si="24"/>
        <v>367102</v>
      </c>
      <c r="K54" s="216">
        <f t="shared" si="24"/>
        <v>0</v>
      </c>
      <c r="L54" s="216">
        <f t="shared" si="24"/>
        <v>54378</v>
      </c>
      <c r="M54" s="216">
        <f t="shared" si="24"/>
        <v>219</v>
      </c>
      <c r="N54" s="216">
        <f t="shared" si="24"/>
        <v>14400</v>
      </c>
      <c r="O54" s="181" t="s">
        <v>347</v>
      </c>
      <c r="P54" s="214" t="s">
        <v>115</v>
      </c>
      <c r="Q54" s="215" t="s">
        <v>145</v>
      </c>
      <c r="R54" s="215"/>
      <c r="S54" s="215"/>
      <c r="T54" s="215"/>
      <c r="U54" s="215"/>
      <c r="V54" s="215"/>
      <c r="W54" s="216">
        <f aca="true" t="shared" si="25" ref="W54:AB54">SUM(W55:W58,W64)</f>
        <v>1427</v>
      </c>
      <c r="X54" s="216">
        <f t="shared" si="25"/>
        <v>1151</v>
      </c>
      <c r="Y54" s="216">
        <f t="shared" si="25"/>
        <v>3480</v>
      </c>
      <c r="Z54" s="216">
        <f t="shared" si="25"/>
        <v>2500</v>
      </c>
      <c r="AA54" s="216">
        <f t="shared" si="25"/>
        <v>450</v>
      </c>
      <c r="AB54" s="216">
        <f t="shared" si="25"/>
        <v>661</v>
      </c>
      <c r="AC54" s="216">
        <f aca="true" t="shared" si="26" ref="AC54:AC85">I54+J54+K54+L54+M54+N54+W54+X54+Y54+Z54+AA54+AB54</f>
        <v>445768</v>
      </c>
    </row>
    <row r="55" spans="1:29" s="217" customFormat="1" ht="19.5" customHeight="1" thickBot="1">
      <c r="A55" s="181" t="s">
        <v>89</v>
      </c>
      <c r="B55" s="218"/>
      <c r="C55" s="219" t="s">
        <v>117</v>
      </c>
      <c r="D55" s="220" t="s">
        <v>146</v>
      </c>
      <c r="E55" s="220"/>
      <c r="F55" s="220"/>
      <c r="G55" s="220"/>
      <c r="H55" s="221"/>
      <c r="I55" s="222"/>
      <c r="J55" s="222">
        <v>197665</v>
      </c>
      <c r="K55" s="222"/>
      <c r="L55" s="222"/>
      <c r="M55" s="222"/>
      <c r="N55" s="222"/>
      <c r="O55" s="181" t="s">
        <v>348</v>
      </c>
      <c r="P55" s="218"/>
      <c r="Q55" s="219" t="s">
        <v>117</v>
      </c>
      <c r="R55" s="220" t="s">
        <v>146</v>
      </c>
      <c r="S55" s="220"/>
      <c r="T55" s="220"/>
      <c r="U55" s="220"/>
      <c r="V55" s="221"/>
      <c r="W55" s="222"/>
      <c r="X55" s="222"/>
      <c r="Y55" s="222"/>
      <c r="Z55" s="222"/>
      <c r="AA55" s="222"/>
      <c r="AB55" s="222"/>
      <c r="AC55" s="222">
        <f t="shared" si="26"/>
        <v>197665</v>
      </c>
    </row>
    <row r="56" spans="1:29" s="217" customFormat="1" ht="19.5" customHeight="1" thickBot="1">
      <c r="A56" s="181" t="s">
        <v>90</v>
      </c>
      <c r="B56" s="218"/>
      <c r="C56" s="219" t="s">
        <v>119</v>
      </c>
      <c r="D56" s="223" t="s">
        <v>722</v>
      </c>
      <c r="E56" s="224"/>
      <c r="F56" s="223"/>
      <c r="G56" s="223"/>
      <c r="H56" s="225"/>
      <c r="I56" s="226"/>
      <c r="J56" s="226">
        <v>52235</v>
      </c>
      <c r="K56" s="226"/>
      <c r="L56" s="226"/>
      <c r="M56" s="226"/>
      <c r="N56" s="226"/>
      <c r="O56" s="181" t="s">
        <v>349</v>
      </c>
      <c r="P56" s="218"/>
      <c r="Q56" s="219" t="s">
        <v>119</v>
      </c>
      <c r="R56" s="223" t="s">
        <v>722</v>
      </c>
      <c r="S56" s="224"/>
      <c r="T56" s="223"/>
      <c r="U56" s="223"/>
      <c r="V56" s="225"/>
      <c r="W56" s="226"/>
      <c r="X56" s="226"/>
      <c r="Y56" s="226"/>
      <c r="Z56" s="226"/>
      <c r="AA56" s="226"/>
      <c r="AB56" s="226"/>
      <c r="AC56" s="226">
        <f t="shared" si="26"/>
        <v>52235</v>
      </c>
    </row>
    <row r="57" spans="1:29" s="217" customFormat="1" ht="19.5" customHeight="1" thickBot="1">
      <c r="A57" s="181" t="s">
        <v>91</v>
      </c>
      <c r="B57" s="218"/>
      <c r="C57" s="219" t="s">
        <v>120</v>
      </c>
      <c r="D57" s="223" t="s">
        <v>723</v>
      </c>
      <c r="E57" s="224"/>
      <c r="F57" s="223"/>
      <c r="G57" s="223"/>
      <c r="H57" s="225"/>
      <c r="I57" s="226"/>
      <c r="J57" s="226">
        <v>117202</v>
      </c>
      <c r="K57" s="226"/>
      <c r="L57" s="226"/>
      <c r="M57" s="226"/>
      <c r="N57" s="226"/>
      <c r="O57" s="181" t="s">
        <v>350</v>
      </c>
      <c r="P57" s="218"/>
      <c r="Q57" s="219" t="s">
        <v>120</v>
      </c>
      <c r="R57" s="223" t="s">
        <v>723</v>
      </c>
      <c r="S57" s="224"/>
      <c r="T57" s="223"/>
      <c r="U57" s="223"/>
      <c r="V57" s="225"/>
      <c r="W57" s="226"/>
      <c r="X57" s="226">
        <v>20</v>
      </c>
      <c r="Y57" s="226"/>
      <c r="Z57" s="226"/>
      <c r="AA57" s="226"/>
      <c r="AB57" s="226"/>
      <c r="AC57" s="226">
        <f t="shared" si="26"/>
        <v>117222</v>
      </c>
    </row>
    <row r="58" spans="1:29" s="217" customFormat="1" ht="19.5" customHeight="1" thickBot="1">
      <c r="A58" s="181" t="s">
        <v>92</v>
      </c>
      <c r="B58" s="218"/>
      <c r="C58" s="219" t="s">
        <v>126</v>
      </c>
      <c r="D58" s="223" t="s">
        <v>724</v>
      </c>
      <c r="E58" s="224"/>
      <c r="F58" s="223"/>
      <c r="G58" s="223"/>
      <c r="H58" s="225"/>
      <c r="I58" s="226">
        <f aca="true" t="shared" si="27" ref="I58:N58">SUM(I59:I62)</f>
        <v>0</v>
      </c>
      <c r="J58" s="226">
        <f t="shared" si="27"/>
        <v>0</v>
      </c>
      <c r="K58" s="226">
        <f t="shared" si="27"/>
        <v>0</v>
      </c>
      <c r="L58" s="226">
        <f t="shared" si="27"/>
        <v>0</v>
      </c>
      <c r="M58" s="226">
        <f t="shared" si="27"/>
        <v>0</v>
      </c>
      <c r="N58" s="226">
        <f t="shared" si="27"/>
        <v>0</v>
      </c>
      <c r="O58" s="181" t="s">
        <v>351</v>
      </c>
      <c r="P58" s="218"/>
      <c r="Q58" s="219" t="s">
        <v>126</v>
      </c>
      <c r="R58" s="223" t="s">
        <v>724</v>
      </c>
      <c r="S58" s="224"/>
      <c r="T58" s="223"/>
      <c r="U58" s="223"/>
      <c r="V58" s="225"/>
      <c r="W58" s="226">
        <f aca="true" t="shared" si="28" ref="W58:AB58">SUM(W59:W62)</f>
        <v>0</v>
      </c>
      <c r="X58" s="226">
        <f t="shared" si="28"/>
        <v>0</v>
      </c>
      <c r="Y58" s="226">
        <f t="shared" si="28"/>
        <v>0</v>
      </c>
      <c r="Z58" s="226">
        <f t="shared" si="28"/>
        <v>0</v>
      </c>
      <c r="AA58" s="226">
        <f t="shared" si="28"/>
        <v>0</v>
      </c>
      <c r="AB58" s="226">
        <f t="shared" si="28"/>
        <v>0</v>
      </c>
      <c r="AC58" s="226">
        <f t="shared" si="26"/>
        <v>0</v>
      </c>
    </row>
    <row r="59" spans="1:29" s="75" customFormat="1" ht="19.5" customHeight="1" thickBot="1">
      <c r="A59" s="133" t="s">
        <v>94</v>
      </c>
      <c r="B59" s="164"/>
      <c r="C59" s="165"/>
      <c r="D59" s="166" t="s">
        <v>129</v>
      </c>
      <c r="E59" s="167" t="s">
        <v>726</v>
      </c>
      <c r="F59" s="167"/>
      <c r="G59" s="167"/>
      <c r="H59" s="168"/>
      <c r="I59" s="128"/>
      <c r="J59" s="128"/>
      <c r="K59" s="128"/>
      <c r="L59" s="128"/>
      <c r="M59" s="128"/>
      <c r="N59" s="128"/>
      <c r="O59" s="133" t="s">
        <v>352</v>
      </c>
      <c r="P59" s="164"/>
      <c r="Q59" s="165"/>
      <c r="R59" s="166" t="s">
        <v>129</v>
      </c>
      <c r="S59" s="167" t="s">
        <v>726</v>
      </c>
      <c r="T59" s="167"/>
      <c r="U59" s="167"/>
      <c r="V59" s="168"/>
      <c r="W59" s="128"/>
      <c r="X59" s="128"/>
      <c r="Y59" s="128"/>
      <c r="Z59" s="128"/>
      <c r="AA59" s="128"/>
      <c r="AB59" s="128"/>
      <c r="AC59" s="128">
        <f t="shared" si="26"/>
        <v>0</v>
      </c>
    </row>
    <row r="60" spans="1:29" s="75" customFormat="1" ht="19.5" customHeight="1" thickBot="1">
      <c r="A60" s="133" t="s">
        <v>95</v>
      </c>
      <c r="B60" s="164"/>
      <c r="C60" s="165"/>
      <c r="D60" s="166" t="s">
        <v>130</v>
      </c>
      <c r="E60" s="167" t="s">
        <v>725</v>
      </c>
      <c r="F60" s="76"/>
      <c r="G60" s="167"/>
      <c r="H60" s="168"/>
      <c r="I60" s="128"/>
      <c r="J60" s="128"/>
      <c r="K60" s="128"/>
      <c r="L60" s="128"/>
      <c r="M60" s="128"/>
      <c r="N60" s="128"/>
      <c r="O60" s="133" t="s">
        <v>353</v>
      </c>
      <c r="P60" s="164"/>
      <c r="Q60" s="165"/>
      <c r="R60" s="166" t="s">
        <v>130</v>
      </c>
      <c r="S60" s="167" t="s">
        <v>725</v>
      </c>
      <c r="T60" s="76"/>
      <c r="U60" s="167"/>
      <c r="V60" s="168"/>
      <c r="W60" s="128"/>
      <c r="X60" s="128"/>
      <c r="Y60" s="128"/>
      <c r="Z60" s="128"/>
      <c r="AA60" s="128"/>
      <c r="AB60" s="128"/>
      <c r="AC60" s="128">
        <f t="shared" si="26"/>
        <v>0</v>
      </c>
    </row>
    <row r="61" spans="1:29" s="75" customFormat="1" ht="19.5" customHeight="1" thickBot="1">
      <c r="A61" s="133" t="s">
        <v>226</v>
      </c>
      <c r="B61" s="164"/>
      <c r="C61" s="165"/>
      <c r="D61" s="166" t="s">
        <v>128</v>
      </c>
      <c r="E61" s="167" t="s">
        <v>727</v>
      </c>
      <c r="F61" s="76"/>
      <c r="G61" s="167"/>
      <c r="H61" s="168"/>
      <c r="I61" s="128"/>
      <c r="J61" s="128"/>
      <c r="K61" s="128"/>
      <c r="L61" s="128"/>
      <c r="M61" s="128"/>
      <c r="N61" s="128"/>
      <c r="O61" s="133" t="s">
        <v>354</v>
      </c>
      <c r="P61" s="164"/>
      <c r="Q61" s="165"/>
      <c r="R61" s="166" t="s">
        <v>128</v>
      </c>
      <c r="S61" s="167" t="s">
        <v>727</v>
      </c>
      <c r="T61" s="76"/>
      <c r="U61" s="167"/>
      <c r="V61" s="168"/>
      <c r="W61" s="128"/>
      <c r="X61" s="128"/>
      <c r="Y61" s="128"/>
      <c r="Z61" s="128"/>
      <c r="AA61" s="128"/>
      <c r="AB61" s="128"/>
      <c r="AC61" s="128">
        <f t="shared" si="26"/>
        <v>0</v>
      </c>
    </row>
    <row r="62" spans="1:29" s="75" customFormat="1" ht="19.5" customHeight="1" thickBot="1">
      <c r="A62" s="133" t="s">
        <v>227</v>
      </c>
      <c r="B62" s="164"/>
      <c r="C62" s="165"/>
      <c r="D62" s="166" t="s">
        <v>131</v>
      </c>
      <c r="E62" s="167" t="s">
        <v>151</v>
      </c>
      <c r="F62" s="76"/>
      <c r="G62" s="167"/>
      <c r="H62" s="168"/>
      <c r="I62" s="128"/>
      <c r="J62" s="128"/>
      <c r="K62" s="128"/>
      <c r="L62" s="128"/>
      <c r="M62" s="128"/>
      <c r="N62" s="128"/>
      <c r="O62" s="133" t="s">
        <v>355</v>
      </c>
      <c r="P62" s="164"/>
      <c r="Q62" s="165"/>
      <c r="R62" s="166" t="s">
        <v>131</v>
      </c>
      <c r="S62" s="167" t="s">
        <v>151</v>
      </c>
      <c r="T62" s="76"/>
      <c r="U62" s="167"/>
      <c r="V62" s="168"/>
      <c r="W62" s="128"/>
      <c r="X62" s="128"/>
      <c r="Y62" s="128"/>
      <c r="Z62" s="128"/>
      <c r="AA62" s="128"/>
      <c r="AB62" s="128"/>
      <c r="AC62" s="128">
        <f t="shared" si="26"/>
        <v>0</v>
      </c>
    </row>
    <row r="63" spans="1:29" s="74" customFormat="1" ht="19.5" customHeight="1" thickBot="1">
      <c r="A63" s="133" t="s">
        <v>228</v>
      </c>
      <c r="B63" s="164"/>
      <c r="C63" s="165"/>
      <c r="D63" s="166" t="s">
        <v>132</v>
      </c>
      <c r="E63" s="169" t="s">
        <v>150</v>
      </c>
      <c r="F63" s="127"/>
      <c r="G63" s="169"/>
      <c r="H63" s="170"/>
      <c r="I63" s="66"/>
      <c r="J63" s="66"/>
      <c r="K63" s="66"/>
      <c r="L63" s="66"/>
      <c r="M63" s="66"/>
      <c r="N63" s="66"/>
      <c r="O63" s="133" t="s">
        <v>356</v>
      </c>
      <c r="P63" s="164"/>
      <c r="Q63" s="165"/>
      <c r="R63" s="166" t="s">
        <v>132</v>
      </c>
      <c r="S63" s="169" t="s">
        <v>150</v>
      </c>
      <c r="T63" s="127"/>
      <c r="U63" s="169"/>
      <c r="V63" s="170"/>
      <c r="W63" s="66"/>
      <c r="X63" s="66"/>
      <c r="Y63" s="66"/>
      <c r="Z63" s="66"/>
      <c r="AA63" s="66"/>
      <c r="AB63" s="66"/>
      <c r="AC63" s="66">
        <f t="shared" si="26"/>
        <v>0</v>
      </c>
    </row>
    <row r="64" spans="1:29" s="217" customFormat="1" ht="19.5" customHeight="1" thickBot="1">
      <c r="A64" s="181" t="s">
        <v>229</v>
      </c>
      <c r="B64" s="218"/>
      <c r="C64" s="219" t="s">
        <v>133</v>
      </c>
      <c r="D64" s="227" t="s">
        <v>769</v>
      </c>
      <c r="E64" s="228"/>
      <c r="F64" s="228"/>
      <c r="G64" s="227"/>
      <c r="H64" s="229"/>
      <c r="I64" s="230"/>
      <c r="J64" s="230"/>
      <c r="K64" s="230"/>
      <c r="L64" s="230">
        <v>54378</v>
      </c>
      <c r="M64" s="230">
        <v>219</v>
      </c>
      <c r="N64" s="230">
        <v>14400</v>
      </c>
      <c r="O64" s="181" t="s">
        <v>357</v>
      </c>
      <c r="P64" s="218"/>
      <c r="Q64" s="219" t="s">
        <v>133</v>
      </c>
      <c r="R64" s="227" t="s">
        <v>769</v>
      </c>
      <c r="S64" s="228"/>
      <c r="T64" s="228"/>
      <c r="U64" s="227"/>
      <c r="V64" s="229"/>
      <c r="W64" s="230">
        <v>1427</v>
      </c>
      <c r="X64" s="230">
        <v>1131</v>
      </c>
      <c r="Y64" s="230">
        <v>3480</v>
      </c>
      <c r="Z64" s="230">
        <v>2500</v>
      </c>
      <c r="AA64" s="230">
        <v>450</v>
      </c>
      <c r="AB64" s="230">
        <v>661</v>
      </c>
      <c r="AC64" s="230">
        <f t="shared" si="26"/>
        <v>78646</v>
      </c>
    </row>
    <row r="65" spans="1:29" s="217" customFormat="1" ht="19.5" customHeight="1" thickBot="1">
      <c r="A65" s="181" t="s">
        <v>230</v>
      </c>
      <c r="B65" s="214" t="s">
        <v>134</v>
      </c>
      <c r="C65" s="215" t="s">
        <v>148</v>
      </c>
      <c r="D65" s="231"/>
      <c r="E65" s="231"/>
      <c r="F65" s="215"/>
      <c r="G65" s="215"/>
      <c r="H65" s="215"/>
      <c r="I65" s="216">
        <f aca="true" t="shared" si="29" ref="I65:N65">SUM(I66:I68)</f>
        <v>0</v>
      </c>
      <c r="J65" s="216">
        <f t="shared" si="29"/>
        <v>24845</v>
      </c>
      <c r="K65" s="216">
        <f t="shared" si="29"/>
        <v>0</v>
      </c>
      <c r="L65" s="216">
        <f t="shared" si="29"/>
        <v>0</v>
      </c>
      <c r="M65" s="216">
        <f t="shared" si="29"/>
        <v>0</v>
      </c>
      <c r="N65" s="216">
        <f t="shared" si="29"/>
        <v>0</v>
      </c>
      <c r="O65" s="181" t="s">
        <v>358</v>
      </c>
      <c r="P65" s="214" t="s">
        <v>134</v>
      </c>
      <c r="Q65" s="215" t="s">
        <v>148</v>
      </c>
      <c r="R65" s="231"/>
      <c r="S65" s="231"/>
      <c r="T65" s="215"/>
      <c r="U65" s="215"/>
      <c r="V65" s="215"/>
      <c r="W65" s="216">
        <f aca="true" t="shared" si="30" ref="W65:AB65">SUM(W66:W68)</f>
        <v>0</v>
      </c>
      <c r="X65" s="216">
        <f t="shared" si="30"/>
        <v>0</v>
      </c>
      <c r="Y65" s="216">
        <f t="shared" si="30"/>
        <v>0</v>
      </c>
      <c r="Z65" s="216">
        <f t="shared" si="30"/>
        <v>0</v>
      </c>
      <c r="AA65" s="216">
        <f t="shared" si="30"/>
        <v>0</v>
      </c>
      <c r="AB65" s="216">
        <f t="shared" si="30"/>
        <v>0</v>
      </c>
      <c r="AC65" s="216">
        <f t="shared" si="26"/>
        <v>24845</v>
      </c>
    </row>
    <row r="66" spans="1:29" s="217" customFormat="1" ht="19.5" customHeight="1" thickBot="1">
      <c r="A66" s="181" t="s">
        <v>231</v>
      </c>
      <c r="B66" s="218"/>
      <c r="C66" s="219" t="s">
        <v>136</v>
      </c>
      <c r="D66" s="220" t="s">
        <v>728</v>
      </c>
      <c r="E66" s="220"/>
      <c r="F66" s="220"/>
      <c r="G66" s="220"/>
      <c r="H66" s="221"/>
      <c r="I66" s="222"/>
      <c r="J66" s="222">
        <v>24212</v>
      </c>
      <c r="K66" s="222"/>
      <c r="L66" s="222"/>
      <c r="M66" s="222"/>
      <c r="N66" s="222"/>
      <c r="O66" s="181" t="s">
        <v>359</v>
      </c>
      <c r="P66" s="218"/>
      <c r="Q66" s="219" t="s">
        <v>136</v>
      </c>
      <c r="R66" s="220" t="s">
        <v>728</v>
      </c>
      <c r="S66" s="220"/>
      <c r="T66" s="220"/>
      <c r="U66" s="220"/>
      <c r="V66" s="221"/>
      <c r="W66" s="222"/>
      <c r="X66" s="222"/>
      <c r="Y66" s="222"/>
      <c r="Z66" s="222"/>
      <c r="AA66" s="222"/>
      <c r="AB66" s="222"/>
      <c r="AC66" s="222">
        <f t="shared" si="26"/>
        <v>24212</v>
      </c>
    </row>
    <row r="67" spans="1:29" s="217" customFormat="1" ht="19.5" customHeight="1" thickBot="1">
      <c r="A67" s="181" t="s">
        <v>232</v>
      </c>
      <c r="B67" s="218"/>
      <c r="C67" s="219" t="s">
        <v>140</v>
      </c>
      <c r="D67" s="223" t="s">
        <v>729</v>
      </c>
      <c r="E67" s="223"/>
      <c r="F67" s="223"/>
      <c r="G67" s="223"/>
      <c r="H67" s="225"/>
      <c r="I67" s="226"/>
      <c r="J67" s="226">
        <v>633</v>
      </c>
      <c r="K67" s="226"/>
      <c r="L67" s="226"/>
      <c r="M67" s="226"/>
      <c r="N67" s="226"/>
      <c r="O67" s="181" t="s">
        <v>360</v>
      </c>
      <c r="P67" s="218"/>
      <c r="Q67" s="219" t="s">
        <v>140</v>
      </c>
      <c r="R67" s="223" t="s">
        <v>729</v>
      </c>
      <c r="S67" s="223"/>
      <c r="T67" s="223"/>
      <c r="U67" s="223"/>
      <c r="V67" s="225"/>
      <c r="W67" s="226"/>
      <c r="X67" s="226"/>
      <c r="Y67" s="226"/>
      <c r="Z67" s="226"/>
      <c r="AA67" s="226"/>
      <c r="AB67" s="226"/>
      <c r="AC67" s="226">
        <f t="shared" si="26"/>
        <v>633</v>
      </c>
    </row>
    <row r="68" spans="1:29" s="232" customFormat="1" ht="19.5" customHeight="1" thickBot="1">
      <c r="A68" s="181" t="s">
        <v>233</v>
      </c>
      <c r="B68" s="218"/>
      <c r="C68" s="219" t="s">
        <v>142</v>
      </c>
      <c r="D68" s="223" t="s">
        <v>730</v>
      </c>
      <c r="E68" s="224"/>
      <c r="F68" s="223"/>
      <c r="G68" s="223"/>
      <c r="H68" s="225"/>
      <c r="I68" s="226">
        <f aca="true" t="shared" si="31" ref="I68:N68">SUM(I69:I72)</f>
        <v>0</v>
      </c>
      <c r="J68" s="226">
        <f t="shared" si="31"/>
        <v>0</v>
      </c>
      <c r="K68" s="226">
        <f t="shared" si="31"/>
        <v>0</v>
      </c>
      <c r="L68" s="226">
        <f t="shared" si="31"/>
        <v>0</v>
      </c>
      <c r="M68" s="226">
        <f t="shared" si="31"/>
        <v>0</v>
      </c>
      <c r="N68" s="226">
        <f t="shared" si="31"/>
        <v>0</v>
      </c>
      <c r="O68" s="181" t="s">
        <v>361</v>
      </c>
      <c r="P68" s="218"/>
      <c r="Q68" s="219" t="s">
        <v>142</v>
      </c>
      <c r="R68" s="223" t="s">
        <v>730</v>
      </c>
      <c r="S68" s="224"/>
      <c r="T68" s="223"/>
      <c r="U68" s="223"/>
      <c r="V68" s="225"/>
      <c r="W68" s="226">
        <f aca="true" t="shared" si="32" ref="W68:AB68">SUM(W69:W72)</f>
        <v>0</v>
      </c>
      <c r="X68" s="226">
        <f t="shared" si="32"/>
        <v>0</v>
      </c>
      <c r="Y68" s="226">
        <f t="shared" si="32"/>
        <v>0</v>
      </c>
      <c r="Z68" s="226">
        <f t="shared" si="32"/>
        <v>0</v>
      </c>
      <c r="AA68" s="226">
        <f t="shared" si="32"/>
        <v>0</v>
      </c>
      <c r="AB68" s="226">
        <f t="shared" si="32"/>
        <v>0</v>
      </c>
      <c r="AC68" s="226">
        <f t="shared" si="26"/>
        <v>0</v>
      </c>
    </row>
    <row r="69" spans="1:29" s="75" customFormat="1" ht="19.5" customHeight="1" thickBot="1">
      <c r="A69" s="133" t="s">
        <v>234</v>
      </c>
      <c r="B69" s="164"/>
      <c r="C69" s="171"/>
      <c r="D69" s="166" t="s">
        <v>731</v>
      </c>
      <c r="E69" s="167" t="s">
        <v>732</v>
      </c>
      <c r="F69" s="167"/>
      <c r="G69" s="167"/>
      <c r="H69" s="168"/>
      <c r="I69" s="128"/>
      <c r="J69" s="128"/>
      <c r="K69" s="128"/>
      <c r="L69" s="128"/>
      <c r="M69" s="128"/>
      <c r="N69" s="128"/>
      <c r="O69" s="133" t="s">
        <v>362</v>
      </c>
      <c r="P69" s="164"/>
      <c r="Q69" s="171"/>
      <c r="R69" s="166" t="s">
        <v>731</v>
      </c>
      <c r="S69" s="167" t="s">
        <v>732</v>
      </c>
      <c r="T69" s="167"/>
      <c r="U69" s="167"/>
      <c r="V69" s="168"/>
      <c r="W69" s="128"/>
      <c r="X69" s="128"/>
      <c r="Y69" s="128"/>
      <c r="Z69" s="128"/>
      <c r="AA69" s="128"/>
      <c r="AB69" s="128"/>
      <c r="AC69" s="128">
        <f t="shared" si="26"/>
        <v>0</v>
      </c>
    </row>
    <row r="70" spans="1:29" s="75" customFormat="1" ht="19.5" customHeight="1" thickBot="1">
      <c r="A70" s="133" t="s">
        <v>235</v>
      </c>
      <c r="B70" s="164"/>
      <c r="C70" s="171"/>
      <c r="D70" s="166" t="s">
        <v>733</v>
      </c>
      <c r="E70" s="167" t="s">
        <v>734</v>
      </c>
      <c r="F70" s="167"/>
      <c r="G70" s="167"/>
      <c r="H70" s="168"/>
      <c r="I70" s="128"/>
      <c r="J70" s="128"/>
      <c r="K70" s="128"/>
      <c r="L70" s="128"/>
      <c r="M70" s="128"/>
      <c r="N70" s="128"/>
      <c r="O70" s="133" t="s">
        <v>363</v>
      </c>
      <c r="P70" s="164"/>
      <c r="Q70" s="171"/>
      <c r="R70" s="166" t="s">
        <v>733</v>
      </c>
      <c r="S70" s="167" t="s">
        <v>734</v>
      </c>
      <c r="T70" s="167"/>
      <c r="U70" s="167"/>
      <c r="V70" s="168"/>
      <c r="W70" s="128"/>
      <c r="X70" s="128"/>
      <c r="Y70" s="128"/>
      <c r="Z70" s="128"/>
      <c r="AA70" s="128"/>
      <c r="AB70" s="128"/>
      <c r="AC70" s="128">
        <f t="shared" si="26"/>
        <v>0</v>
      </c>
    </row>
    <row r="71" spans="1:29" s="74" customFormat="1" ht="19.5" customHeight="1" thickBot="1">
      <c r="A71" s="133" t="s">
        <v>236</v>
      </c>
      <c r="B71" s="164"/>
      <c r="C71" s="171"/>
      <c r="D71" s="166" t="s">
        <v>735</v>
      </c>
      <c r="E71" s="167" t="s">
        <v>281</v>
      </c>
      <c r="F71" s="76"/>
      <c r="G71" s="167"/>
      <c r="H71" s="168"/>
      <c r="I71" s="65"/>
      <c r="J71" s="65"/>
      <c r="K71" s="65"/>
      <c r="L71" s="65"/>
      <c r="M71" s="65"/>
      <c r="N71" s="65"/>
      <c r="O71" s="133" t="s">
        <v>364</v>
      </c>
      <c r="P71" s="164"/>
      <c r="Q71" s="171"/>
      <c r="R71" s="166" t="s">
        <v>735</v>
      </c>
      <c r="S71" s="167" t="s">
        <v>281</v>
      </c>
      <c r="T71" s="76"/>
      <c r="U71" s="167"/>
      <c r="V71" s="168"/>
      <c r="W71" s="65"/>
      <c r="X71" s="65"/>
      <c r="Y71" s="65"/>
      <c r="Z71" s="65"/>
      <c r="AA71" s="65"/>
      <c r="AB71" s="65"/>
      <c r="AC71" s="65">
        <f t="shared" si="26"/>
        <v>0</v>
      </c>
    </row>
    <row r="72" spans="1:29" s="74" customFormat="1" ht="19.5" customHeight="1" thickBot="1">
      <c r="A72" s="133" t="s">
        <v>237</v>
      </c>
      <c r="B72" s="164"/>
      <c r="C72" s="171"/>
      <c r="D72" s="166" t="s">
        <v>736</v>
      </c>
      <c r="E72" s="167" t="s">
        <v>737</v>
      </c>
      <c r="F72" s="76"/>
      <c r="G72" s="167"/>
      <c r="H72" s="168"/>
      <c r="I72" s="173"/>
      <c r="J72" s="173"/>
      <c r="K72" s="173"/>
      <c r="L72" s="173"/>
      <c r="M72" s="173"/>
      <c r="N72" s="173"/>
      <c r="O72" s="133" t="s">
        <v>365</v>
      </c>
      <c r="P72" s="164"/>
      <c r="Q72" s="171"/>
      <c r="R72" s="166" t="s">
        <v>736</v>
      </c>
      <c r="S72" s="167" t="s">
        <v>737</v>
      </c>
      <c r="T72" s="76"/>
      <c r="U72" s="167"/>
      <c r="V72" s="168"/>
      <c r="W72" s="173"/>
      <c r="X72" s="173"/>
      <c r="Y72" s="173"/>
      <c r="Z72" s="173"/>
      <c r="AA72" s="173"/>
      <c r="AB72" s="173"/>
      <c r="AC72" s="173">
        <f t="shared" si="26"/>
        <v>0</v>
      </c>
    </row>
    <row r="73" spans="1:29" s="74" customFormat="1" ht="19.5" customHeight="1" thickBot="1">
      <c r="A73" s="133" t="s">
        <v>238</v>
      </c>
      <c r="B73" s="63"/>
      <c r="C73" s="67"/>
      <c r="D73" s="67"/>
      <c r="E73" s="67"/>
      <c r="F73" s="67"/>
      <c r="G73" s="67"/>
      <c r="H73" s="67"/>
      <c r="I73" s="174"/>
      <c r="J73" s="174"/>
      <c r="K73" s="174"/>
      <c r="L73" s="174"/>
      <c r="M73" s="174"/>
      <c r="N73" s="174"/>
      <c r="O73" s="133" t="s">
        <v>366</v>
      </c>
      <c r="P73" s="63"/>
      <c r="Q73" s="67"/>
      <c r="R73" s="67"/>
      <c r="S73" s="67"/>
      <c r="T73" s="67"/>
      <c r="U73" s="67"/>
      <c r="V73" s="67"/>
      <c r="W73" s="174"/>
      <c r="X73" s="174"/>
      <c r="Y73" s="174"/>
      <c r="Z73" s="174"/>
      <c r="AA73" s="174"/>
      <c r="AB73" s="174"/>
      <c r="AC73" s="174">
        <f t="shared" si="26"/>
        <v>0</v>
      </c>
    </row>
    <row r="74" spans="1:29" s="217" customFormat="1" ht="30" customHeight="1" thickBot="1">
      <c r="A74" s="181" t="s">
        <v>239</v>
      </c>
      <c r="B74" s="265" t="s">
        <v>754</v>
      </c>
      <c r="C74" s="234"/>
      <c r="D74" s="235"/>
      <c r="E74" s="235"/>
      <c r="F74" s="235"/>
      <c r="G74" s="235"/>
      <c r="H74" s="235"/>
      <c r="I74" s="236">
        <f aca="true" t="shared" si="33" ref="I74:N74">SUM(I54,I65)</f>
        <v>0</v>
      </c>
      <c r="J74" s="236">
        <f t="shared" si="33"/>
        <v>391947</v>
      </c>
      <c r="K74" s="236">
        <f t="shared" si="33"/>
        <v>0</v>
      </c>
      <c r="L74" s="236">
        <f t="shared" si="33"/>
        <v>54378</v>
      </c>
      <c r="M74" s="236">
        <f t="shared" si="33"/>
        <v>219</v>
      </c>
      <c r="N74" s="236">
        <f t="shared" si="33"/>
        <v>14400</v>
      </c>
      <c r="O74" s="181" t="s">
        <v>367</v>
      </c>
      <c r="P74" s="265" t="s">
        <v>754</v>
      </c>
      <c r="Q74" s="234"/>
      <c r="R74" s="235"/>
      <c r="S74" s="235"/>
      <c r="T74" s="235"/>
      <c r="U74" s="235"/>
      <c r="V74" s="235"/>
      <c r="W74" s="236">
        <f aca="true" t="shared" si="34" ref="W74:AB74">SUM(W54,W65)</f>
        <v>1427</v>
      </c>
      <c r="X74" s="236">
        <f t="shared" si="34"/>
        <v>1151</v>
      </c>
      <c r="Y74" s="236">
        <f t="shared" si="34"/>
        <v>3480</v>
      </c>
      <c r="Z74" s="236">
        <f t="shared" si="34"/>
        <v>2500</v>
      </c>
      <c r="AA74" s="236">
        <f t="shared" si="34"/>
        <v>450</v>
      </c>
      <c r="AB74" s="236">
        <f t="shared" si="34"/>
        <v>661</v>
      </c>
      <c r="AC74" s="236">
        <f t="shared" si="26"/>
        <v>470613</v>
      </c>
    </row>
    <row r="75" spans="1:29" s="74" customFormat="1" ht="19.5" customHeight="1" thickBot="1">
      <c r="A75" s="133" t="s">
        <v>240</v>
      </c>
      <c r="B75" s="175"/>
      <c r="C75" s="64"/>
      <c r="D75" s="67"/>
      <c r="E75" s="176"/>
      <c r="F75" s="176"/>
      <c r="G75" s="176"/>
      <c r="H75" s="176"/>
      <c r="I75" s="68"/>
      <c r="J75" s="68"/>
      <c r="K75" s="68"/>
      <c r="L75" s="68"/>
      <c r="M75" s="68"/>
      <c r="N75" s="68"/>
      <c r="O75" s="133" t="s">
        <v>368</v>
      </c>
      <c r="P75" s="175"/>
      <c r="Q75" s="64"/>
      <c r="R75" s="67"/>
      <c r="S75" s="176"/>
      <c r="T75" s="176"/>
      <c r="U75" s="176"/>
      <c r="V75" s="176"/>
      <c r="W75" s="68"/>
      <c r="X75" s="68"/>
      <c r="Y75" s="68"/>
      <c r="Z75" s="68"/>
      <c r="AA75" s="68"/>
      <c r="AB75" s="68"/>
      <c r="AC75" s="68">
        <f t="shared" si="26"/>
        <v>0</v>
      </c>
    </row>
    <row r="76" spans="1:29" s="217" customFormat="1" ht="19.5" customHeight="1" thickBot="1">
      <c r="A76" s="181" t="s">
        <v>241</v>
      </c>
      <c r="B76" s="214" t="s">
        <v>143</v>
      </c>
      <c r="C76" s="215" t="s">
        <v>738</v>
      </c>
      <c r="D76" s="215"/>
      <c r="E76" s="215"/>
      <c r="F76" s="215"/>
      <c r="G76" s="215"/>
      <c r="H76" s="215"/>
      <c r="I76" s="216"/>
      <c r="J76" s="216"/>
      <c r="K76" s="216"/>
      <c r="L76" s="216"/>
      <c r="M76" s="216"/>
      <c r="N76" s="216"/>
      <c r="O76" s="181" t="s">
        <v>369</v>
      </c>
      <c r="P76" s="214" t="s">
        <v>143</v>
      </c>
      <c r="Q76" s="215" t="s">
        <v>738</v>
      </c>
      <c r="R76" s="215"/>
      <c r="S76" s="215"/>
      <c r="T76" s="215"/>
      <c r="U76" s="215"/>
      <c r="V76" s="215"/>
      <c r="W76" s="216"/>
      <c r="X76" s="216"/>
      <c r="Y76" s="216"/>
      <c r="Z76" s="216"/>
      <c r="AA76" s="216"/>
      <c r="AB76" s="216"/>
      <c r="AC76" s="216">
        <f t="shared" si="26"/>
        <v>0</v>
      </c>
    </row>
    <row r="77" spans="1:29" s="209" customFormat="1" ht="19.5" customHeight="1" thickBot="1">
      <c r="A77" s="181" t="s">
        <v>242</v>
      </c>
      <c r="B77" s="218"/>
      <c r="C77" s="237" t="s">
        <v>144</v>
      </c>
      <c r="D77" s="238" t="s">
        <v>742</v>
      </c>
      <c r="E77" s="238"/>
      <c r="F77" s="238"/>
      <c r="G77" s="238"/>
      <c r="H77" s="239"/>
      <c r="I77" s="240">
        <f aca="true" t="shared" si="35" ref="I77:N77">SUM(I78:I80)</f>
        <v>0</v>
      </c>
      <c r="J77" s="240">
        <f t="shared" si="35"/>
        <v>0</v>
      </c>
      <c r="K77" s="240">
        <f t="shared" si="35"/>
        <v>0</v>
      </c>
      <c r="L77" s="240">
        <f t="shared" si="35"/>
        <v>0</v>
      </c>
      <c r="M77" s="240">
        <f t="shared" si="35"/>
        <v>0</v>
      </c>
      <c r="N77" s="240">
        <f t="shared" si="35"/>
        <v>0</v>
      </c>
      <c r="O77" s="181" t="s">
        <v>370</v>
      </c>
      <c r="P77" s="218"/>
      <c r="Q77" s="237" t="s">
        <v>144</v>
      </c>
      <c r="R77" s="238" t="s">
        <v>742</v>
      </c>
      <c r="S77" s="238"/>
      <c r="T77" s="238"/>
      <c r="U77" s="238"/>
      <c r="V77" s="239"/>
      <c r="W77" s="240">
        <f aca="true" t="shared" si="36" ref="W77:AB77">SUM(W78:W80)</f>
        <v>0</v>
      </c>
      <c r="X77" s="240">
        <f t="shared" si="36"/>
        <v>0</v>
      </c>
      <c r="Y77" s="240">
        <f t="shared" si="36"/>
        <v>0</v>
      </c>
      <c r="Z77" s="240">
        <f t="shared" si="36"/>
        <v>0</v>
      </c>
      <c r="AA77" s="240">
        <f t="shared" si="36"/>
        <v>0</v>
      </c>
      <c r="AB77" s="240">
        <f t="shared" si="36"/>
        <v>0</v>
      </c>
      <c r="AC77" s="240">
        <f t="shared" si="26"/>
        <v>0</v>
      </c>
    </row>
    <row r="78" spans="1:29" ht="19.5" customHeight="1" thickBot="1">
      <c r="A78" s="133" t="s">
        <v>243</v>
      </c>
      <c r="B78" s="138"/>
      <c r="C78" s="121"/>
      <c r="D78" s="178" t="s">
        <v>709</v>
      </c>
      <c r="E78" s="136" t="s">
        <v>743</v>
      </c>
      <c r="F78" s="136"/>
      <c r="G78" s="136"/>
      <c r="H78" s="136"/>
      <c r="I78" s="158"/>
      <c r="J78" s="158"/>
      <c r="K78" s="158"/>
      <c r="L78" s="158"/>
      <c r="M78" s="158"/>
      <c r="N78" s="158"/>
      <c r="O78" s="133" t="s">
        <v>371</v>
      </c>
      <c r="P78" s="138"/>
      <c r="Q78" s="121"/>
      <c r="R78" s="178" t="s">
        <v>709</v>
      </c>
      <c r="S78" s="136" t="s">
        <v>743</v>
      </c>
      <c r="T78" s="136"/>
      <c r="U78" s="136"/>
      <c r="V78" s="136"/>
      <c r="W78" s="158"/>
      <c r="X78" s="158"/>
      <c r="Y78" s="158"/>
      <c r="Z78" s="158"/>
      <c r="AA78" s="158"/>
      <c r="AB78" s="158"/>
      <c r="AC78" s="158">
        <f t="shared" si="26"/>
        <v>0</v>
      </c>
    </row>
    <row r="79" spans="1:29" ht="19.5" customHeight="1" thickBot="1">
      <c r="A79" s="133" t="s">
        <v>244</v>
      </c>
      <c r="B79" s="138"/>
      <c r="C79" s="121"/>
      <c r="D79" s="178" t="s">
        <v>710</v>
      </c>
      <c r="E79" s="136" t="s">
        <v>744</v>
      </c>
      <c r="F79" s="136"/>
      <c r="G79" s="136"/>
      <c r="H79" s="136"/>
      <c r="I79" s="172"/>
      <c r="J79" s="172"/>
      <c r="K79" s="172"/>
      <c r="L79" s="172"/>
      <c r="M79" s="172"/>
      <c r="N79" s="172"/>
      <c r="O79" s="133" t="s">
        <v>372</v>
      </c>
      <c r="P79" s="138"/>
      <c r="Q79" s="121"/>
      <c r="R79" s="178" t="s">
        <v>710</v>
      </c>
      <c r="S79" s="136" t="s">
        <v>744</v>
      </c>
      <c r="T79" s="136"/>
      <c r="U79" s="136"/>
      <c r="V79" s="136"/>
      <c r="W79" s="172"/>
      <c r="X79" s="172"/>
      <c r="Y79" s="172"/>
      <c r="Z79" s="172"/>
      <c r="AA79" s="172"/>
      <c r="AB79" s="172"/>
      <c r="AC79" s="172">
        <f t="shared" si="26"/>
        <v>0</v>
      </c>
    </row>
    <row r="80" spans="1:29" ht="19.5" customHeight="1" thickBot="1">
      <c r="A80" s="133" t="s">
        <v>245</v>
      </c>
      <c r="B80" s="138"/>
      <c r="C80" s="121"/>
      <c r="D80" s="154" t="s">
        <v>711</v>
      </c>
      <c r="E80" s="136" t="s">
        <v>745</v>
      </c>
      <c r="F80" s="136"/>
      <c r="G80" s="136"/>
      <c r="H80" s="136"/>
      <c r="I80" s="158"/>
      <c r="J80" s="158"/>
      <c r="K80" s="158"/>
      <c r="L80" s="158"/>
      <c r="M80" s="158"/>
      <c r="N80" s="158"/>
      <c r="O80" s="133" t="s">
        <v>373</v>
      </c>
      <c r="P80" s="138"/>
      <c r="Q80" s="121"/>
      <c r="R80" s="154" t="s">
        <v>711</v>
      </c>
      <c r="S80" s="136" t="s">
        <v>745</v>
      </c>
      <c r="T80" s="136"/>
      <c r="U80" s="136"/>
      <c r="V80" s="136"/>
      <c r="W80" s="158"/>
      <c r="X80" s="158"/>
      <c r="Y80" s="158"/>
      <c r="Z80" s="158"/>
      <c r="AA80" s="158"/>
      <c r="AB80" s="158"/>
      <c r="AC80" s="158">
        <f t="shared" si="26"/>
        <v>0</v>
      </c>
    </row>
    <row r="81" spans="1:29" s="74" customFormat="1" ht="19.5" customHeight="1" thickBot="1">
      <c r="A81" s="133" t="s">
        <v>246</v>
      </c>
      <c r="B81" s="63"/>
      <c r="C81" s="64"/>
      <c r="D81" s="67"/>
      <c r="E81" s="67"/>
      <c r="F81" s="67"/>
      <c r="G81" s="67"/>
      <c r="H81" s="67"/>
      <c r="I81" s="174"/>
      <c r="J81" s="174"/>
      <c r="K81" s="174"/>
      <c r="L81" s="174"/>
      <c r="M81" s="174"/>
      <c r="N81" s="174"/>
      <c r="O81" s="133" t="s">
        <v>374</v>
      </c>
      <c r="P81" s="63"/>
      <c r="Q81" s="64"/>
      <c r="R81" s="67"/>
      <c r="S81" s="67"/>
      <c r="T81" s="67"/>
      <c r="U81" s="67"/>
      <c r="V81" s="67"/>
      <c r="W81" s="174"/>
      <c r="X81" s="174"/>
      <c r="Y81" s="174"/>
      <c r="Z81" s="174"/>
      <c r="AA81" s="174"/>
      <c r="AB81" s="174"/>
      <c r="AC81" s="174">
        <f t="shared" si="26"/>
        <v>0</v>
      </c>
    </row>
    <row r="82" spans="1:29" s="217" customFormat="1" ht="19.5" customHeight="1" thickBot="1">
      <c r="A82" s="181" t="s">
        <v>247</v>
      </c>
      <c r="B82" s="182"/>
      <c r="C82" s="266" t="s">
        <v>746</v>
      </c>
      <c r="D82" s="183" t="s">
        <v>747</v>
      </c>
      <c r="E82" s="184"/>
      <c r="F82" s="184"/>
      <c r="G82" s="184"/>
      <c r="H82" s="184"/>
      <c r="I82" s="267"/>
      <c r="J82" s="267"/>
      <c r="K82" s="267"/>
      <c r="L82" s="267"/>
      <c r="M82" s="267"/>
      <c r="N82" s="267"/>
      <c r="O82" s="181" t="s">
        <v>375</v>
      </c>
      <c r="P82" s="182"/>
      <c r="Q82" s="266" t="s">
        <v>746</v>
      </c>
      <c r="R82" s="183" t="s">
        <v>747</v>
      </c>
      <c r="S82" s="184"/>
      <c r="T82" s="184"/>
      <c r="U82" s="184"/>
      <c r="V82" s="184"/>
      <c r="W82" s="267"/>
      <c r="X82" s="267"/>
      <c r="Y82" s="267"/>
      <c r="Z82" s="267"/>
      <c r="AA82" s="267"/>
      <c r="AB82" s="267"/>
      <c r="AC82" s="267">
        <f t="shared" si="26"/>
        <v>0</v>
      </c>
    </row>
    <row r="83" spans="1:29" s="74" customFormat="1" ht="19.5" customHeight="1" thickBot="1">
      <c r="A83" s="133" t="s">
        <v>248</v>
      </c>
      <c r="B83" s="177"/>
      <c r="C83" s="177"/>
      <c r="D83" s="177"/>
      <c r="E83" s="177"/>
      <c r="F83" s="177"/>
      <c r="G83" s="177"/>
      <c r="H83" s="177"/>
      <c r="I83" s="180"/>
      <c r="J83" s="180"/>
      <c r="K83" s="180"/>
      <c r="L83" s="180"/>
      <c r="M83" s="180"/>
      <c r="N83" s="180"/>
      <c r="O83" s="133" t="s">
        <v>376</v>
      </c>
      <c r="P83" s="177"/>
      <c r="Q83" s="177"/>
      <c r="R83" s="177"/>
      <c r="S83" s="177"/>
      <c r="T83" s="177"/>
      <c r="U83" s="177"/>
      <c r="V83" s="177"/>
      <c r="W83" s="180"/>
      <c r="X83" s="180"/>
      <c r="Y83" s="180"/>
      <c r="Z83" s="180"/>
      <c r="AA83" s="180"/>
      <c r="AB83" s="180"/>
      <c r="AC83" s="180">
        <f t="shared" si="26"/>
        <v>0</v>
      </c>
    </row>
    <row r="84" spans="1:29" s="217" customFormat="1" ht="19.5" customHeight="1" thickBot="1">
      <c r="A84" s="181" t="s">
        <v>249</v>
      </c>
      <c r="B84" s="214" t="s">
        <v>739</v>
      </c>
      <c r="C84" s="215" t="s">
        <v>152</v>
      </c>
      <c r="D84" s="231"/>
      <c r="E84" s="231"/>
      <c r="F84" s="215"/>
      <c r="G84" s="215"/>
      <c r="H84" s="247"/>
      <c r="I84" s="216"/>
      <c r="J84" s="216"/>
      <c r="K84" s="216"/>
      <c r="L84" s="216"/>
      <c r="M84" s="216"/>
      <c r="N84" s="216"/>
      <c r="O84" s="181" t="s">
        <v>377</v>
      </c>
      <c r="P84" s="214" t="s">
        <v>739</v>
      </c>
      <c r="Q84" s="215" t="s">
        <v>152</v>
      </c>
      <c r="R84" s="231"/>
      <c r="S84" s="231"/>
      <c r="T84" s="215"/>
      <c r="U84" s="215"/>
      <c r="V84" s="247"/>
      <c r="W84" s="216"/>
      <c r="X84" s="216"/>
      <c r="Y84" s="216"/>
      <c r="Z84" s="216"/>
      <c r="AA84" s="216"/>
      <c r="AB84" s="216"/>
      <c r="AC84" s="216">
        <f t="shared" si="26"/>
        <v>0</v>
      </c>
    </row>
    <row r="85" spans="1:29" s="209" customFormat="1" ht="30" customHeight="1" thickBot="1">
      <c r="A85" s="181" t="s">
        <v>250</v>
      </c>
      <c r="B85" s="248" t="s">
        <v>758</v>
      </c>
      <c r="C85" s="249"/>
      <c r="D85" s="250"/>
      <c r="E85" s="250"/>
      <c r="F85" s="250"/>
      <c r="G85" s="250"/>
      <c r="H85" s="250"/>
      <c r="I85" s="251">
        <f aca="true" t="shared" si="37" ref="I85:N85">SUM(I74,I76,I84)</f>
        <v>0</v>
      </c>
      <c r="J85" s="251">
        <f t="shared" si="37"/>
        <v>391947</v>
      </c>
      <c r="K85" s="251">
        <f t="shared" si="37"/>
        <v>0</v>
      </c>
      <c r="L85" s="251">
        <f t="shared" si="37"/>
        <v>54378</v>
      </c>
      <c r="M85" s="251">
        <f t="shared" si="37"/>
        <v>219</v>
      </c>
      <c r="N85" s="251">
        <f t="shared" si="37"/>
        <v>14400</v>
      </c>
      <c r="O85" s="181" t="s">
        <v>378</v>
      </c>
      <c r="P85" s="248" t="s">
        <v>758</v>
      </c>
      <c r="Q85" s="249"/>
      <c r="R85" s="250"/>
      <c r="S85" s="250"/>
      <c r="T85" s="250"/>
      <c r="U85" s="250"/>
      <c r="V85" s="250"/>
      <c r="W85" s="251">
        <f aca="true" t="shared" si="38" ref="W85:AB85">SUM(W74,W76,W84)</f>
        <v>1427</v>
      </c>
      <c r="X85" s="251">
        <f t="shared" si="38"/>
        <v>1151</v>
      </c>
      <c r="Y85" s="251">
        <f t="shared" si="38"/>
        <v>3480</v>
      </c>
      <c r="Z85" s="251">
        <f t="shared" si="38"/>
        <v>2500</v>
      </c>
      <c r="AA85" s="251">
        <f t="shared" si="38"/>
        <v>450</v>
      </c>
      <c r="AB85" s="251">
        <f t="shared" si="38"/>
        <v>661</v>
      </c>
      <c r="AC85" s="251">
        <f t="shared" si="26"/>
        <v>470613</v>
      </c>
    </row>
  </sheetData>
  <sheetProtection/>
  <mergeCells count="16">
    <mergeCell ref="S4:V4"/>
    <mergeCell ref="P37:V37"/>
    <mergeCell ref="Q39:V39"/>
    <mergeCell ref="P50:V50"/>
    <mergeCell ref="E4:H4"/>
    <mergeCell ref="B6:H6"/>
    <mergeCell ref="B37:H37"/>
    <mergeCell ref="C39:H39"/>
    <mergeCell ref="B50:H50"/>
    <mergeCell ref="E21:H21"/>
    <mergeCell ref="P52:V52"/>
    <mergeCell ref="B5:N5"/>
    <mergeCell ref="P5:AC5"/>
    <mergeCell ref="P6:V6"/>
    <mergeCell ref="S21:V21"/>
    <mergeCell ref="B52:H52"/>
  </mergeCells>
  <printOptions horizontalCentered="1"/>
  <pageMargins left="0.7086614173228347" right="0.7086614173228347" top="0.7480314960629921" bottom="0.7480314960629921" header="0.31496062992125984" footer="0.31496062992125984"/>
  <pageSetup horizontalDpi="600" verticalDpi="600" orientation="portrait" paperSize="8" scale="52" r:id="rId1"/>
  <headerFooter>
    <oddFooter>&amp;L&amp;D&amp;C&amp;P</oddFooter>
  </headerFooter>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U85"/>
  <sheetViews>
    <sheetView view="pageBreakPreview" zoomScale="75" zoomScaleSheetLayoutView="75" zoomScalePageLayoutView="0" workbookViewId="0" topLeftCell="A1">
      <selection activeCell="Q2" sqref="Q2"/>
    </sheetView>
  </sheetViews>
  <sheetFormatPr defaultColWidth="9.140625" defaultRowHeight="15"/>
  <cols>
    <col min="1" max="1" width="4.421875" style="79" customWidth="1"/>
    <col min="2" max="2" width="4.140625" style="70" customWidth="1"/>
    <col min="3" max="3" width="5.7109375" style="70" customWidth="1"/>
    <col min="4" max="5" width="8.7109375" style="70" customWidth="1"/>
    <col min="6" max="7" width="10.7109375" style="70" customWidth="1"/>
    <col min="8" max="8" width="78.7109375" style="70" customWidth="1"/>
    <col min="9" max="17" width="16.7109375" style="70" customWidth="1"/>
    <col min="18" max="16384" width="9.140625" style="70" customWidth="1"/>
  </cols>
  <sheetData>
    <row r="1" ht="15" customHeight="1">
      <c r="Q1" s="69" t="s">
        <v>973</v>
      </c>
    </row>
    <row r="2" ht="15" customHeight="1"/>
    <row r="3" spans="1:17" ht="15" customHeight="1">
      <c r="A3" s="320"/>
      <c r="B3" s="320"/>
      <c r="C3" s="320"/>
      <c r="D3" s="320"/>
      <c r="E3" s="320"/>
      <c r="F3" s="320"/>
      <c r="G3" s="320"/>
      <c r="H3" s="320"/>
      <c r="I3" s="320"/>
      <c r="J3" s="320"/>
      <c r="K3" s="320"/>
      <c r="L3" s="320"/>
      <c r="M3" s="320"/>
      <c r="N3" s="320"/>
      <c r="O3" s="320"/>
      <c r="Q3" s="316"/>
    </row>
    <row r="4" ht="15" customHeight="1"/>
    <row r="5" ht="15" customHeight="1" thickBot="1">
      <c r="Q5" s="69" t="s">
        <v>8</v>
      </c>
    </row>
    <row r="6" spans="1:17" s="79" customFormat="1" ht="15" customHeight="1" thickBot="1">
      <c r="A6" s="78"/>
      <c r="B6" s="80" t="s">
        <v>9</v>
      </c>
      <c r="C6" s="80" t="s">
        <v>10</v>
      </c>
      <c r="D6" s="80" t="s">
        <v>11</v>
      </c>
      <c r="E6" s="340" t="s">
        <v>12</v>
      </c>
      <c r="F6" s="341"/>
      <c r="G6" s="341"/>
      <c r="H6" s="342"/>
      <c r="I6" s="80" t="s">
        <v>13</v>
      </c>
      <c r="J6" s="80" t="s">
        <v>157</v>
      </c>
      <c r="K6" s="80" t="s">
        <v>158</v>
      </c>
      <c r="L6" s="80" t="s">
        <v>159</v>
      </c>
      <c r="M6" s="80" t="s">
        <v>160</v>
      </c>
      <c r="N6" s="80" t="s">
        <v>161</v>
      </c>
      <c r="O6" s="80" t="s">
        <v>162</v>
      </c>
      <c r="P6" s="80" t="s">
        <v>166</v>
      </c>
      <c r="Q6" s="80" t="s">
        <v>167</v>
      </c>
    </row>
    <row r="7" spans="1:21" ht="45" customHeight="1" thickBot="1">
      <c r="A7" s="77" t="s">
        <v>20</v>
      </c>
      <c r="B7" s="337" t="s">
        <v>623</v>
      </c>
      <c r="C7" s="338"/>
      <c r="D7" s="338"/>
      <c r="E7" s="338"/>
      <c r="F7" s="338"/>
      <c r="G7" s="338"/>
      <c r="H7" s="338"/>
      <c r="I7" s="338"/>
      <c r="J7" s="338"/>
      <c r="K7" s="338"/>
      <c r="L7" s="338"/>
      <c r="M7" s="338"/>
      <c r="N7" s="338"/>
      <c r="O7" s="338"/>
      <c r="P7" s="338"/>
      <c r="Q7" s="338"/>
      <c r="R7" s="323"/>
      <c r="S7" s="323"/>
      <c r="T7" s="323"/>
      <c r="U7" s="323"/>
    </row>
    <row r="8" spans="1:17" ht="90.75" thickBot="1">
      <c r="A8" s="133" t="s">
        <v>22</v>
      </c>
      <c r="B8" s="350" t="s">
        <v>156</v>
      </c>
      <c r="C8" s="350"/>
      <c r="D8" s="350"/>
      <c r="E8" s="350"/>
      <c r="F8" s="350"/>
      <c r="G8" s="350"/>
      <c r="H8" s="350"/>
      <c r="I8" s="134" t="s">
        <v>802</v>
      </c>
      <c r="J8" s="134" t="s">
        <v>803</v>
      </c>
      <c r="K8" s="134" t="s">
        <v>804</v>
      </c>
      <c r="L8" s="134" t="s">
        <v>805</v>
      </c>
      <c r="M8" s="134" t="s">
        <v>806</v>
      </c>
      <c r="N8" s="134" t="s">
        <v>807</v>
      </c>
      <c r="O8" s="134" t="s">
        <v>808</v>
      </c>
      <c r="P8" s="134" t="s">
        <v>809</v>
      </c>
      <c r="Q8" s="134" t="s">
        <v>810</v>
      </c>
    </row>
    <row r="9" spans="1:17" s="186" customFormat="1" ht="19.5" customHeight="1" thickBot="1">
      <c r="A9" s="181" t="s">
        <v>23</v>
      </c>
      <c r="B9" s="182" t="s">
        <v>115</v>
      </c>
      <c r="C9" s="183" t="s">
        <v>116</v>
      </c>
      <c r="D9" s="184"/>
      <c r="E9" s="184"/>
      <c r="F9" s="184"/>
      <c r="G9" s="184"/>
      <c r="H9" s="184"/>
      <c r="I9" s="185">
        <f aca="true" t="shared" si="0" ref="I9:P9">SUM(I10,I17,I21,I24)</f>
        <v>99152</v>
      </c>
      <c r="J9" s="185">
        <f t="shared" si="0"/>
        <v>92709</v>
      </c>
      <c r="K9" s="185">
        <f t="shared" si="0"/>
        <v>9924</v>
      </c>
      <c r="L9" s="185">
        <f t="shared" si="0"/>
        <v>9142</v>
      </c>
      <c r="M9" s="185">
        <f t="shared" si="0"/>
        <v>51206</v>
      </c>
      <c r="N9" s="185">
        <f t="shared" si="0"/>
        <v>4653</v>
      </c>
      <c r="O9" s="185">
        <f t="shared" si="0"/>
        <v>0</v>
      </c>
      <c r="P9" s="185">
        <f t="shared" si="0"/>
        <v>12641</v>
      </c>
      <c r="Q9" s="260">
        <f aca="true" t="shared" si="1" ref="Q9:Q51">SUM(I9,J9,K9,L9,M9,N9,O9,P9)</f>
        <v>279427</v>
      </c>
    </row>
    <row r="10" spans="1:17" s="186" customFormat="1" ht="19.5" customHeight="1" thickBot="1">
      <c r="A10" s="181" t="s">
        <v>24</v>
      </c>
      <c r="B10" s="187"/>
      <c r="C10" s="188" t="s">
        <v>117</v>
      </c>
      <c r="D10" s="189" t="s">
        <v>118</v>
      </c>
      <c r="E10" s="190"/>
      <c r="F10" s="190"/>
      <c r="G10" s="190"/>
      <c r="H10" s="190"/>
      <c r="I10" s="191">
        <f aca="true" t="shared" si="2" ref="I10:P10">SUM(I11:I16)</f>
        <v>0</v>
      </c>
      <c r="J10" s="191">
        <f t="shared" si="2"/>
        <v>0</v>
      </c>
      <c r="K10" s="191">
        <f t="shared" si="2"/>
        <v>0</v>
      </c>
      <c r="L10" s="191">
        <f t="shared" si="2"/>
        <v>0</v>
      </c>
      <c r="M10" s="191">
        <f t="shared" si="2"/>
        <v>0</v>
      </c>
      <c r="N10" s="191">
        <f t="shared" si="2"/>
        <v>0</v>
      </c>
      <c r="O10" s="191">
        <f t="shared" si="2"/>
        <v>0</v>
      </c>
      <c r="P10" s="191">
        <f t="shared" si="2"/>
        <v>0</v>
      </c>
      <c r="Q10" s="261">
        <f t="shared" si="1"/>
        <v>0</v>
      </c>
    </row>
    <row r="11" spans="1:17" s="57" customFormat="1" ht="19.5" customHeight="1" thickBot="1">
      <c r="A11" s="133" t="s">
        <v>26</v>
      </c>
      <c r="B11" s="54"/>
      <c r="C11" s="55"/>
      <c r="D11" s="135" t="s">
        <v>678</v>
      </c>
      <c r="E11" s="136" t="s">
        <v>684</v>
      </c>
      <c r="F11" s="56"/>
      <c r="G11" s="56"/>
      <c r="H11" s="56"/>
      <c r="I11" s="137"/>
      <c r="J11" s="137"/>
      <c r="K11" s="252"/>
      <c r="L11" s="252"/>
      <c r="M11" s="252"/>
      <c r="N11" s="252"/>
      <c r="O11" s="252"/>
      <c r="P11" s="252"/>
      <c r="Q11" s="252">
        <f t="shared" si="1"/>
        <v>0</v>
      </c>
    </row>
    <row r="12" spans="1:17" s="139" customFormat="1" ht="19.5" customHeight="1" thickBot="1">
      <c r="A12" s="133" t="s">
        <v>28</v>
      </c>
      <c r="B12" s="138"/>
      <c r="C12" s="55"/>
      <c r="D12" s="121" t="s">
        <v>679</v>
      </c>
      <c r="E12" s="136" t="s">
        <v>685</v>
      </c>
      <c r="F12" s="56"/>
      <c r="G12" s="56"/>
      <c r="H12" s="56"/>
      <c r="I12" s="137"/>
      <c r="J12" s="137"/>
      <c r="K12" s="252"/>
      <c r="L12" s="252"/>
      <c r="M12" s="252"/>
      <c r="N12" s="252"/>
      <c r="O12" s="252"/>
      <c r="P12" s="252"/>
      <c r="Q12" s="252">
        <f t="shared" si="1"/>
        <v>0</v>
      </c>
    </row>
    <row r="13" spans="1:17" s="139" customFormat="1" ht="19.5" customHeight="1" thickBot="1">
      <c r="A13" s="133" t="s">
        <v>29</v>
      </c>
      <c r="B13" s="138"/>
      <c r="C13" s="55"/>
      <c r="D13" s="121" t="s">
        <v>680</v>
      </c>
      <c r="E13" s="136" t="s">
        <v>686</v>
      </c>
      <c r="F13" s="56"/>
      <c r="G13" s="56"/>
      <c r="H13" s="56"/>
      <c r="I13" s="137"/>
      <c r="J13" s="137"/>
      <c r="K13" s="252"/>
      <c r="L13" s="252"/>
      <c r="M13" s="252"/>
      <c r="N13" s="252"/>
      <c r="O13" s="252"/>
      <c r="P13" s="252"/>
      <c r="Q13" s="252">
        <f t="shared" si="1"/>
        <v>0</v>
      </c>
    </row>
    <row r="14" spans="1:17" s="139" customFormat="1" ht="19.5" customHeight="1" thickBot="1">
      <c r="A14" s="133" t="s">
        <v>31</v>
      </c>
      <c r="B14" s="138"/>
      <c r="C14" s="55"/>
      <c r="D14" s="121" t="s">
        <v>681</v>
      </c>
      <c r="E14" s="136" t="s">
        <v>687</v>
      </c>
      <c r="F14" s="56"/>
      <c r="G14" s="56"/>
      <c r="H14" s="56"/>
      <c r="I14" s="137"/>
      <c r="J14" s="137"/>
      <c r="K14" s="252"/>
      <c r="L14" s="252"/>
      <c r="M14" s="252"/>
      <c r="N14" s="252"/>
      <c r="O14" s="252"/>
      <c r="P14" s="252"/>
      <c r="Q14" s="252">
        <f t="shared" si="1"/>
        <v>0</v>
      </c>
    </row>
    <row r="15" spans="1:17" s="139" customFormat="1" ht="19.5" customHeight="1" thickBot="1">
      <c r="A15" s="133" t="s">
        <v>32</v>
      </c>
      <c r="B15" s="138"/>
      <c r="C15" s="55"/>
      <c r="D15" s="121" t="s">
        <v>682</v>
      </c>
      <c r="E15" s="136" t="s">
        <v>688</v>
      </c>
      <c r="F15" s="56"/>
      <c r="G15" s="56"/>
      <c r="H15" s="56"/>
      <c r="I15" s="137"/>
      <c r="J15" s="137"/>
      <c r="K15" s="252"/>
      <c r="L15" s="252"/>
      <c r="M15" s="252"/>
      <c r="N15" s="252"/>
      <c r="O15" s="252"/>
      <c r="P15" s="252"/>
      <c r="Q15" s="252">
        <f t="shared" si="1"/>
        <v>0</v>
      </c>
    </row>
    <row r="16" spans="1:17" s="139" customFormat="1" ht="19.5" customHeight="1" thickBot="1">
      <c r="A16" s="133" t="s">
        <v>33</v>
      </c>
      <c r="B16" s="138"/>
      <c r="C16" s="55"/>
      <c r="D16" s="140" t="s">
        <v>683</v>
      </c>
      <c r="E16" s="136" t="s">
        <v>689</v>
      </c>
      <c r="F16" s="56"/>
      <c r="G16" s="56"/>
      <c r="H16" s="56"/>
      <c r="I16" s="137"/>
      <c r="J16" s="137"/>
      <c r="K16" s="252"/>
      <c r="L16" s="252"/>
      <c r="M16" s="252"/>
      <c r="N16" s="252"/>
      <c r="O16" s="252"/>
      <c r="P16" s="252"/>
      <c r="Q16" s="252">
        <f t="shared" si="1"/>
        <v>0</v>
      </c>
    </row>
    <row r="17" spans="1:17" s="186" customFormat="1" ht="19.5" customHeight="1" thickBot="1">
      <c r="A17" s="181" t="s">
        <v>35</v>
      </c>
      <c r="B17" s="187"/>
      <c r="C17" s="188" t="s">
        <v>119</v>
      </c>
      <c r="D17" s="189" t="s">
        <v>121</v>
      </c>
      <c r="E17" s="190"/>
      <c r="F17" s="190"/>
      <c r="G17" s="190"/>
      <c r="H17" s="190"/>
      <c r="I17" s="191">
        <f aca="true" t="shared" si="3" ref="I17:P17">SUM(I18:I20)</f>
        <v>70794</v>
      </c>
      <c r="J17" s="191">
        <f t="shared" si="3"/>
        <v>92709</v>
      </c>
      <c r="K17" s="261">
        <f t="shared" si="3"/>
        <v>9874</v>
      </c>
      <c r="L17" s="261">
        <f t="shared" si="3"/>
        <v>8192</v>
      </c>
      <c r="M17" s="261">
        <f t="shared" si="3"/>
        <v>50256</v>
      </c>
      <c r="N17" s="261">
        <f t="shared" si="3"/>
        <v>4653</v>
      </c>
      <c r="O17" s="261">
        <f t="shared" si="3"/>
        <v>0</v>
      </c>
      <c r="P17" s="261">
        <f t="shared" si="3"/>
        <v>7371</v>
      </c>
      <c r="Q17" s="261">
        <f t="shared" si="1"/>
        <v>243849</v>
      </c>
    </row>
    <row r="18" spans="1:17" s="139" customFormat="1" ht="19.5" customHeight="1" thickBot="1">
      <c r="A18" s="133" t="s">
        <v>37</v>
      </c>
      <c r="B18" s="138"/>
      <c r="C18" s="141"/>
      <c r="D18" s="142" t="s">
        <v>122</v>
      </c>
      <c r="E18" s="136" t="s">
        <v>123</v>
      </c>
      <c r="F18" s="136"/>
      <c r="G18" s="136"/>
      <c r="H18" s="123"/>
      <c r="I18" s="137">
        <v>57156</v>
      </c>
      <c r="J18" s="137">
        <v>73279</v>
      </c>
      <c r="K18" s="252">
        <v>6372</v>
      </c>
      <c r="L18" s="252">
        <v>5021</v>
      </c>
      <c r="M18" s="252">
        <v>39572</v>
      </c>
      <c r="N18" s="252">
        <v>3664</v>
      </c>
      <c r="O18" s="252"/>
      <c r="P18" s="252">
        <v>6187</v>
      </c>
      <c r="Q18" s="252">
        <f t="shared" si="1"/>
        <v>191251</v>
      </c>
    </row>
    <row r="19" spans="1:17" s="139" customFormat="1" ht="19.5" customHeight="1" thickBot="1">
      <c r="A19" s="133" t="s">
        <v>39</v>
      </c>
      <c r="B19" s="138"/>
      <c r="C19" s="141"/>
      <c r="D19" s="142" t="s">
        <v>124</v>
      </c>
      <c r="E19" s="136" t="s">
        <v>690</v>
      </c>
      <c r="F19" s="136"/>
      <c r="G19" s="136"/>
      <c r="H19" s="123"/>
      <c r="I19" s="137">
        <v>13416</v>
      </c>
      <c r="J19" s="137">
        <v>19430</v>
      </c>
      <c r="K19" s="252">
        <v>3502</v>
      </c>
      <c r="L19" s="252">
        <v>3171</v>
      </c>
      <c r="M19" s="252">
        <v>10684</v>
      </c>
      <c r="N19" s="252">
        <v>989</v>
      </c>
      <c r="O19" s="252"/>
      <c r="P19" s="252">
        <v>1184</v>
      </c>
      <c r="Q19" s="252">
        <f t="shared" si="1"/>
        <v>52376</v>
      </c>
    </row>
    <row r="20" spans="1:17" s="139" customFormat="1" ht="19.5" customHeight="1" thickBot="1">
      <c r="A20" s="133" t="s">
        <v>40</v>
      </c>
      <c r="B20" s="138"/>
      <c r="C20" s="141"/>
      <c r="D20" s="142" t="s">
        <v>125</v>
      </c>
      <c r="E20" s="123" t="s">
        <v>691</v>
      </c>
      <c r="F20" s="123"/>
      <c r="G20" s="123"/>
      <c r="H20" s="123"/>
      <c r="I20" s="137">
        <v>222</v>
      </c>
      <c r="J20" s="137"/>
      <c r="K20" s="252"/>
      <c r="L20" s="252"/>
      <c r="M20" s="252"/>
      <c r="N20" s="252"/>
      <c r="O20" s="252"/>
      <c r="P20" s="252"/>
      <c r="Q20" s="252">
        <f t="shared" si="1"/>
        <v>222</v>
      </c>
    </row>
    <row r="21" spans="1:17" s="186" customFormat="1" ht="19.5" customHeight="1" thickBot="1">
      <c r="A21" s="181" t="s">
        <v>42</v>
      </c>
      <c r="B21" s="187"/>
      <c r="C21" s="188" t="s">
        <v>120</v>
      </c>
      <c r="D21" s="192" t="s">
        <v>692</v>
      </c>
      <c r="E21" s="193"/>
      <c r="F21" s="193"/>
      <c r="G21" s="193"/>
      <c r="H21" s="193"/>
      <c r="I21" s="194">
        <f aca="true" t="shared" si="4" ref="I21:P21">SUM(I22:I23)</f>
        <v>28068</v>
      </c>
      <c r="J21" s="194">
        <f t="shared" si="4"/>
        <v>0</v>
      </c>
      <c r="K21" s="194">
        <f t="shared" si="4"/>
        <v>50</v>
      </c>
      <c r="L21" s="194">
        <f t="shared" si="4"/>
        <v>950</v>
      </c>
      <c r="M21" s="194">
        <f t="shared" si="4"/>
        <v>950</v>
      </c>
      <c r="N21" s="194">
        <f t="shared" si="4"/>
        <v>0</v>
      </c>
      <c r="O21" s="194">
        <f t="shared" si="4"/>
        <v>0</v>
      </c>
      <c r="P21" s="194">
        <f t="shared" si="4"/>
        <v>4670</v>
      </c>
      <c r="Q21" s="263">
        <f t="shared" si="1"/>
        <v>34688</v>
      </c>
    </row>
    <row r="22" spans="1:17" s="139" customFormat="1" ht="19.5" customHeight="1" thickBot="1">
      <c r="A22" s="133" t="s">
        <v>43</v>
      </c>
      <c r="B22" s="138"/>
      <c r="C22" s="141"/>
      <c r="D22" s="121" t="s">
        <v>122</v>
      </c>
      <c r="E22" s="358" t="s">
        <v>697</v>
      </c>
      <c r="F22" s="358"/>
      <c r="G22" s="358"/>
      <c r="H22" s="359"/>
      <c r="I22" s="137"/>
      <c r="J22" s="137"/>
      <c r="K22" s="252"/>
      <c r="L22" s="252"/>
      <c r="M22" s="252"/>
      <c r="N22" s="252"/>
      <c r="O22" s="252"/>
      <c r="P22" s="252"/>
      <c r="Q22" s="252">
        <f t="shared" si="1"/>
        <v>0</v>
      </c>
    </row>
    <row r="23" spans="1:17" s="139" customFormat="1" ht="19.5" customHeight="1" thickBot="1">
      <c r="A23" s="133" t="s">
        <v>44</v>
      </c>
      <c r="B23" s="138"/>
      <c r="C23" s="141"/>
      <c r="D23" s="121" t="s">
        <v>694</v>
      </c>
      <c r="E23" s="136" t="s">
        <v>698</v>
      </c>
      <c r="F23" s="143"/>
      <c r="G23" s="143"/>
      <c r="H23" s="136"/>
      <c r="I23" s="137">
        <v>28068</v>
      </c>
      <c r="J23" s="137"/>
      <c r="K23" s="252">
        <v>50</v>
      </c>
      <c r="L23" s="252">
        <v>950</v>
      </c>
      <c r="M23" s="252">
        <v>950</v>
      </c>
      <c r="N23" s="252"/>
      <c r="O23" s="252"/>
      <c r="P23" s="252">
        <v>4670</v>
      </c>
      <c r="Q23" s="252">
        <f t="shared" si="1"/>
        <v>34688</v>
      </c>
    </row>
    <row r="24" spans="1:17" s="196" customFormat="1" ht="19.5" customHeight="1" thickBot="1">
      <c r="A24" s="181" t="s">
        <v>45</v>
      </c>
      <c r="B24" s="195"/>
      <c r="C24" s="188" t="s">
        <v>126</v>
      </c>
      <c r="D24" s="192" t="s">
        <v>693</v>
      </c>
      <c r="E24" s="193"/>
      <c r="F24" s="190"/>
      <c r="G24" s="190"/>
      <c r="H24" s="190"/>
      <c r="I24" s="191">
        <f aca="true" t="shared" si="5" ref="I24:P24">SUM(I25:I26)</f>
        <v>290</v>
      </c>
      <c r="J24" s="191">
        <f t="shared" si="5"/>
        <v>0</v>
      </c>
      <c r="K24" s="191">
        <f t="shared" si="5"/>
        <v>0</v>
      </c>
      <c r="L24" s="191">
        <f t="shared" si="5"/>
        <v>0</v>
      </c>
      <c r="M24" s="191">
        <f t="shared" si="5"/>
        <v>0</v>
      </c>
      <c r="N24" s="191">
        <f t="shared" si="5"/>
        <v>0</v>
      </c>
      <c r="O24" s="191">
        <f t="shared" si="5"/>
        <v>0</v>
      </c>
      <c r="P24" s="191">
        <f t="shared" si="5"/>
        <v>600</v>
      </c>
      <c r="Q24" s="261">
        <f t="shared" si="1"/>
        <v>890</v>
      </c>
    </row>
    <row r="25" spans="1:17" s="139" customFormat="1" ht="19.5" customHeight="1" thickBot="1">
      <c r="A25" s="133" t="s">
        <v>46</v>
      </c>
      <c r="B25" s="138"/>
      <c r="C25" s="144"/>
      <c r="D25" s="121" t="s">
        <v>147</v>
      </c>
      <c r="E25" s="123" t="s">
        <v>695</v>
      </c>
      <c r="F25" s="145"/>
      <c r="G25" s="124"/>
      <c r="H25" s="124"/>
      <c r="I25" s="137"/>
      <c r="J25" s="137"/>
      <c r="K25" s="252"/>
      <c r="L25" s="252"/>
      <c r="M25" s="252"/>
      <c r="N25" s="252"/>
      <c r="O25" s="252"/>
      <c r="P25" s="252"/>
      <c r="Q25" s="252">
        <f t="shared" si="1"/>
        <v>0</v>
      </c>
    </row>
    <row r="26" spans="1:17" s="139" customFormat="1" ht="19.5" customHeight="1" thickBot="1">
      <c r="A26" s="133" t="s">
        <v>48</v>
      </c>
      <c r="B26" s="138"/>
      <c r="C26" s="144"/>
      <c r="D26" s="121" t="s">
        <v>127</v>
      </c>
      <c r="E26" s="123" t="s">
        <v>696</v>
      </c>
      <c r="F26" s="145"/>
      <c r="G26" s="124"/>
      <c r="H26" s="124"/>
      <c r="I26" s="146">
        <v>290</v>
      </c>
      <c r="J26" s="146"/>
      <c r="K26" s="253"/>
      <c r="L26" s="253"/>
      <c r="M26" s="253"/>
      <c r="N26" s="253"/>
      <c r="O26" s="253"/>
      <c r="P26" s="253">
        <v>600</v>
      </c>
      <c r="Q26" s="253">
        <f t="shared" si="1"/>
        <v>890</v>
      </c>
    </row>
    <row r="27" spans="1:17" s="196" customFormat="1" ht="19.5" customHeight="1" thickBot="1">
      <c r="A27" s="181" t="s">
        <v>50</v>
      </c>
      <c r="B27" s="182" t="s">
        <v>134</v>
      </c>
      <c r="C27" s="183" t="s">
        <v>135</v>
      </c>
      <c r="D27" s="183"/>
      <c r="E27" s="183"/>
      <c r="F27" s="183"/>
      <c r="G27" s="183"/>
      <c r="H27" s="183"/>
      <c r="I27" s="185">
        <f aca="true" t="shared" si="6" ref="I27:P27">SUM(I28,I31,I34)</f>
        <v>0</v>
      </c>
      <c r="J27" s="185">
        <f t="shared" si="6"/>
        <v>0</v>
      </c>
      <c r="K27" s="185">
        <f t="shared" si="6"/>
        <v>0</v>
      </c>
      <c r="L27" s="185">
        <f t="shared" si="6"/>
        <v>0</v>
      </c>
      <c r="M27" s="185">
        <f t="shared" si="6"/>
        <v>0</v>
      </c>
      <c r="N27" s="185">
        <f t="shared" si="6"/>
        <v>0</v>
      </c>
      <c r="O27" s="185">
        <f t="shared" si="6"/>
        <v>0</v>
      </c>
      <c r="P27" s="185">
        <f t="shared" si="6"/>
        <v>0</v>
      </c>
      <c r="Q27" s="260">
        <f t="shared" si="1"/>
        <v>0</v>
      </c>
    </row>
    <row r="28" spans="1:17" s="196" customFormat="1" ht="19.5" customHeight="1" thickBot="1">
      <c r="A28" s="181" t="s">
        <v>52</v>
      </c>
      <c r="B28" s="187"/>
      <c r="C28" s="197" t="s">
        <v>136</v>
      </c>
      <c r="D28" s="198" t="s">
        <v>135</v>
      </c>
      <c r="E28" s="189"/>
      <c r="F28" s="190"/>
      <c r="G28" s="190"/>
      <c r="H28" s="190"/>
      <c r="I28" s="191">
        <f aca="true" t="shared" si="7" ref="I28:P28">SUM(I29:I30)</f>
        <v>0</v>
      </c>
      <c r="J28" s="191">
        <f t="shared" si="7"/>
        <v>0</v>
      </c>
      <c r="K28" s="191">
        <f t="shared" si="7"/>
        <v>0</v>
      </c>
      <c r="L28" s="191">
        <f t="shared" si="7"/>
        <v>0</v>
      </c>
      <c r="M28" s="191">
        <f t="shared" si="7"/>
        <v>0</v>
      </c>
      <c r="N28" s="191">
        <f t="shared" si="7"/>
        <v>0</v>
      </c>
      <c r="O28" s="191">
        <f t="shared" si="7"/>
        <v>0</v>
      </c>
      <c r="P28" s="191">
        <f t="shared" si="7"/>
        <v>0</v>
      </c>
      <c r="Q28" s="261">
        <f t="shared" si="1"/>
        <v>0</v>
      </c>
    </row>
    <row r="29" spans="1:17" s="57" customFormat="1" ht="19.5" customHeight="1" thickBot="1">
      <c r="A29" s="133" t="s">
        <v>54</v>
      </c>
      <c r="B29" s="138"/>
      <c r="C29" s="141"/>
      <c r="D29" s="121" t="s">
        <v>137</v>
      </c>
      <c r="E29" s="136" t="s">
        <v>138</v>
      </c>
      <c r="F29" s="136"/>
      <c r="G29" s="136"/>
      <c r="H29" s="136"/>
      <c r="I29" s="137"/>
      <c r="J29" s="137"/>
      <c r="K29" s="252"/>
      <c r="L29" s="252"/>
      <c r="M29" s="252"/>
      <c r="N29" s="252"/>
      <c r="O29" s="252"/>
      <c r="P29" s="252"/>
      <c r="Q29" s="252">
        <f t="shared" si="1"/>
        <v>0</v>
      </c>
    </row>
    <row r="30" spans="1:17" s="122" customFormat="1" ht="19.5" customHeight="1" thickBot="1">
      <c r="A30" s="133" t="s">
        <v>55</v>
      </c>
      <c r="B30" s="138"/>
      <c r="C30" s="141"/>
      <c r="D30" s="121" t="s">
        <v>699</v>
      </c>
      <c r="E30" s="136" t="s">
        <v>139</v>
      </c>
      <c r="F30" s="123"/>
      <c r="G30" s="123"/>
      <c r="H30" s="123"/>
      <c r="I30" s="137"/>
      <c r="J30" s="137"/>
      <c r="K30" s="252"/>
      <c r="L30" s="252"/>
      <c r="M30" s="252"/>
      <c r="N30" s="252"/>
      <c r="O30" s="252"/>
      <c r="P30" s="252"/>
      <c r="Q30" s="252">
        <f t="shared" si="1"/>
        <v>0</v>
      </c>
    </row>
    <row r="31" spans="1:17" s="186" customFormat="1" ht="19.5" customHeight="1" thickBot="1">
      <c r="A31" s="181" t="s">
        <v>56</v>
      </c>
      <c r="B31" s="195"/>
      <c r="C31" s="197" t="s">
        <v>140</v>
      </c>
      <c r="D31" s="199" t="s">
        <v>700</v>
      </c>
      <c r="E31" s="192"/>
      <c r="F31" s="193"/>
      <c r="G31" s="193"/>
      <c r="H31" s="193"/>
      <c r="I31" s="194">
        <f aca="true" t="shared" si="8" ref="I31:P31">SUM(I32:I33)</f>
        <v>0</v>
      </c>
      <c r="J31" s="194">
        <f t="shared" si="8"/>
        <v>0</v>
      </c>
      <c r="K31" s="194">
        <f t="shared" si="8"/>
        <v>0</v>
      </c>
      <c r="L31" s="194">
        <f t="shared" si="8"/>
        <v>0</v>
      </c>
      <c r="M31" s="194">
        <f t="shared" si="8"/>
        <v>0</v>
      </c>
      <c r="N31" s="194">
        <f t="shared" si="8"/>
        <v>0</v>
      </c>
      <c r="O31" s="194">
        <f t="shared" si="8"/>
        <v>0</v>
      </c>
      <c r="P31" s="194">
        <f t="shared" si="8"/>
        <v>0</v>
      </c>
      <c r="Q31" s="263">
        <f t="shared" si="1"/>
        <v>0</v>
      </c>
    </row>
    <row r="32" spans="1:17" s="139" customFormat="1" ht="19.5" customHeight="1" thickBot="1">
      <c r="A32" s="133" t="s">
        <v>58</v>
      </c>
      <c r="B32" s="54"/>
      <c r="C32" s="141"/>
      <c r="D32" s="121" t="s">
        <v>141</v>
      </c>
      <c r="E32" s="136" t="s">
        <v>701</v>
      </c>
      <c r="F32" s="136"/>
      <c r="G32" s="136"/>
      <c r="H32" s="136"/>
      <c r="I32" s="137"/>
      <c r="J32" s="137"/>
      <c r="K32" s="252"/>
      <c r="L32" s="252"/>
      <c r="M32" s="252"/>
      <c r="N32" s="252"/>
      <c r="O32" s="252"/>
      <c r="P32" s="252"/>
      <c r="Q32" s="252">
        <f t="shared" si="1"/>
        <v>0</v>
      </c>
    </row>
    <row r="33" spans="1:17" s="139" customFormat="1" ht="19.5" customHeight="1" thickBot="1">
      <c r="A33" s="133" t="s">
        <v>59</v>
      </c>
      <c r="B33" s="138"/>
      <c r="C33" s="121"/>
      <c r="D33" s="121" t="s">
        <v>702</v>
      </c>
      <c r="E33" s="136" t="s">
        <v>703</v>
      </c>
      <c r="F33" s="143"/>
      <c r="G33" s="143"/>
      <c r="H33" s="136"/>
      <c r="I33" s="137"/>
      <c r="J33" s="137"/>
      <c r="K33" s="252"/>
      <c r="L33" s="252"/>
      <c r="M33" s="252"/>
      <c r="N33" s="252"/>
      <c r="O33" s="252"/>
      <c r="P33" s="252"/>
      <c r="Q33" s="252">
        <f t="shared" si="1"/>
        <v>0</v>
      </c>
    </row>
    <row r="34" spans="1:17" s="196" customFormat="1" ht="19.5" customHeight="1" thickBot="1">
      <c r="A34" s="181" t="s">
        <v>61</v>
      </c>
      <c r="B34" s="187"/>
      <c r="C34" s="197" t="s">
        <v>142</v>
      </c>
      <c r="D34" s="192" t="s">
        <v>704</v>
      </c>
      <c r="E34" s="200"/>
      <c r="F34" s="193"/>
      <c r="G34" s="193"/>
      <c r="H34" s="193"/>
      <c r="I34" s="191">
        <f aca="true" t="shared" si="9" ref="I34:P34">SUM(I35:I36)</f>
        <v>0</v>
      </c>
      <c r="J34" s="191">
        <f t="shared" si="9"/>
        <v>0</v>
      </c>
      <c r="K34" s="191">
        <f t="shared" si="9"/>
        <v>0</v>
      </c>
      <c r="L34" s="191">
        <f t="shared" si="9"/>
        <v>0</v>
      </c>
      <c r="M34" s="191">
        <f t="shared" si="9"/>
        <v>0</v>
      </c>
      <c r="N34" s="191">
        <f t="shared" si="9"/>
        <v>0</v>
      </c>
      <c r="O34" s="191">
        <f t="shared" si="9"/>
        <v>0</v>
      </c>
      <c r="P34" s="191">
        <f t="shared" si="9"/>
        <v>0</v>
      </c>
      <c r="Q34" s="261">
        <f t="shared" si="1"/>
        <v>0</v>
      </c>
    </row>
    <row r="35" spans="1:17" s="139" customFormat="1" ht="19.5" customHeight="1" thickBot="1">
      <c r="A35" s="133" t="s">
        <v>62</v>
      </c>
      <c r="B35" s="138"/>
      <c r="C35" s="59"/>
      <c r="D35" s="121" t="s">
        <v>149</v>
      </c>
      <c r="E35" s="147" t="s">
        <v>706</v>
      </c>
      <c r="F35" s="58"/>
      <c r="G35" s="58"/>
      <c r="H35" s="58"/>
      <c r="I35" s="137"/>
      <c r="J35" s="137"/>
      <c r="K35" s="252"/>
      <c r="L35" s="252"/>
      <c r="M35" s="252"/>
      <c r="N35" s="252"/>
      <c r="O35" s="252"/>
      <c r="P35" s="252"/>
      <c r="Q35" s="252">
        <f t="shared" si="1"/>
        <v>0</v>
      </c>
    </row>
    <row r="36" spans="1:17" s="139" customFormat="1" ht="19.5" customHeight="1" thickBot="1">
      <c r="A36" s="133" t="s">
        <v>64</v>
      </c>
      <c r="B36" s="138"/>
      <c r="C36" s="141"/>
      <c r="D36" s="121" t="s">
        <v>149</v>
      </c>
      <c r="E36" s="123" t="s">
        <v>705</v>
      </c>
      <c r="F36" s="123"/>
      <c r="G36" s="123"/>
      <c r="H36" s="148"/>
      <c r="I36" s="146"/>
      <c r="J36" s="146"/>
      <c r="K36" s="253"/>
      <c r="L36" s="253"/>
      <c r="M36" s="253"/>
      <c r="N36" s="253"/>
      <c r="O36" s="253"/>
      <c r="P36" s="253"/>
      <c r="Q36" s="253">
        <f t="shared" si="1"/>
        <v>0</v>
      </c>
    </row>
    <row r="37" spans="1:17" s="57" customFormat="1" ht="19.5" customHeight="1" thickBot="1">
      <c r="A37" s="133" t="s">
        <v>65</v>
      </c>
      <c r="B37" s="60"/>
      <c r="C37" s="149"/>
      <c r="D37" s="150"/>
      <c r="E37" s="150"/>
      <c r="F37" s="150"/>
      <c r="G37" s="150"/>
      <c r="H37" s="150"/>
      <c r="I37" s="151"/>
      <c r="J37" s="151"/>
      <c r="K37" s="254"/>
      <c r="L37" s="254"/>
      <c r="M37" s="254"/>
      <c r="N37" s="254"/>
      <c r="O37" s="254"/>
      <c r="P37" s="254"/>
      <c r="Q37" s="254">
        <f t="shared" si="1"/>
        <v>0</v>
      </c>
    </row>
    <row r="38" spans="1:17" s="186" customFormat="1" ht="30" customHeight="1" thickBot="1">
      <c r="A38" s="181" t="s">
        <v>66</v>
      </c>
      <c r="B38" s="355" t="s">
        <v>755</v>
      </c>
      <c r="C38" s="356"/>
      <c r="D38" s="356"/>
      <c r="E38" s="356"/>
      <c r="F38" s="356"/>
      <c r="G38" s="356"/>
      <c r="H38" s="356"/>
      <c r="I38" s="201">
        <f aca="true" t="shared" si="10" ref="I38:P38">SUM(I9,I27)</f>
        <v>99152</v>
      </c>
      <c r="J38" s="201">
        <f t="shared" si="10"/>
        <v>92709</v>
      </c>
      <c r="K38" s="201">
        <f t="shared" si="10"/>
        <v>9924</v>
      </c>
      <c r="L38" s="201">
        <f t="shared" si="10"/>
        <v>9142</v>
      </c>
      <c r="M38" s="201">
        <f t="shared" si="10"/>
        <v>51206</v>
      </c>
      <c r="N38" s="201">
        <f t="shared" si="10"/>
        <v>4653</v>
      </c>
      <c r="O38" s="201">
        <f t="shared" si="10"/>
        <v>0</v>
      </c>
      <c r="P38" s="201">
        <f t="shared" si="10"/>
        <v>12641</v>
      </c>
      <c r="Q38" s="262">
        <f t="shared" si="1"/>
        <v>279427</v>
      </c>
    </row>
    <row r="39" spans="1:17" ht="19.5" customHeight="1" thickBot="1">
      <c r="A39" s="133" t="s">
        <v>68</v>
      </c>
      <c r="B39" s="71"/>
      <c r="C39" s="72"/>
      <c r="D39" s="72"/>
      <c r="E39" s="72"/>
      <c r="F39" s="72"/>
      <c r="G39" s="72"/>
      <c r="H39" s="72"/>
      <c r="I39" s="81"/>
      <c r="J39" s="81"/>
      <c r="K39" s="73"/>
      <c r="L39" s="73"/>
      <c r="M39" s="73"/>
      <c r="N39" s="73"/>
      <c r="O39" s="73"/>
      <c r="P39" s="73"/>
      <c r="Q39" s="73">
        <f t="shared" si="1"/>
        <v>0</v>
      </c>
    </row>
    <row r="40" spans="1:17" s="186" customFormat="1" ht="19.5" customHeight="1" thickBot="1">
      <c r="A40" s="181" t="s">
        <v>69</v>
      </c>
      <c r="B40" s="182" t="s">
        <v>143</v>
      </c>
      <c r="C40" s="357" t="s">
        <v>707</v>
      </c>
      <c r="D40" s="357"/>
      <c r="E40" s="357"/>
      <c r="F40" s="357"/>
      <c r="G40" s="357"/>
      <c r="H40" s="357"/>
      <c r="I40" s="185">
        <f aca="true" t="shared" si="11" ref="I40:P40">SUM(I41,I45,I48)</f>
        <v>120638</v>
      </c>
      <c r="J40" s="185">
        <f t="shared" si="11"/>
        <v>126437</v>
      </c>
      <c r="K40" s="185">
        <f t="shared" si="11"/>
        <v>100562</v>
      </c>
      <c r="L40" s="185">
        <f t="shared" si="11"/>
        <v>84337</v>
      </c>
      <c r="M40" s="185">
        <f t="shared" si="11"/>
        <v>127916</v>
      </c>
      <c r="N40" s="185">
        <f t="shared" si="11"/>
        <v>68512</v>
      </c>
      <c r="O40" s="185">
        <f t="shared" si="11"/>
        <v>0</v>
      </c>
      <c r="P40" s="185">
        <f t="shared" si="11"/>
        <v>93504</v>
      </c>
      <c r="Q40" s="260">
        <f t="shared" si="1"/>
        <v>721906</v>
      </c>
    </row>
    <row r="41" spans="1:17" s="203" customFormat="1" ht="19.5" customHeight="1" thickBot="1">
      <c r="A41" s="181" t="s">
        <v>70</v>
      </c>
      <c r="B41" s="202"/>
      <c r="C41" s="188" t="s">
        <v>144</v>
      </c>
      <c r="D41" s="189" t="s">
        <v>708</v>
      </c>
      <c r="E41" s="189"/>
      <c r="F41" s="189"/>
      <c r="G41" s="189"/>
      <c r="H41" s="189"/>
      <c r="I41" s="191">
        <f aca="true" t="shared" si="12" ref="I41:P41">SUM(I42:I44)</f>
        <v>0</v>
      </c>
      <c r="J41" s="191">
        <f t="shared" si="12"/>
        <v>0</v>
      </c>
      <c r="K41" s="261">
        <f t="shared" si="12"/>
        <v>0</v>
      </c>
      <c r="L41" s="261">
        <f t="shared" si="12"/>
        <v>0</v>
      </c>
      <c r="M41" s="261">
        <f t="shared" si="12"/>
        <v>0</v>
      </c>
      <c r="N41" s="261">
        <f t="shared" si="12"/>
        <v>0</v>
      </c>
      <c r="O41" s="261">
        <f t="shared" si="12"/>
        <v>0</v>
      </c>
      <c r="P41" s="261">
        <f t="shared" si="12"/>
        <v>0</v>
      </c>
      <c r="Q41" s="261">
        <f t="shared" si="1"/>
        <v>0</v>
      </c>
    </row>
    <row r="42" spans="1:17" s="57" customFormat="1" ht="19.5" customHeight="1" thickBot="1">
      <c r="A42" s="133" t="s">
        <v>71</v>
      </c>
      <c r="B42" s="138"/>
      <c r="C42" s="121"/>
      <c r="D42" s="152" t="s">
        <v>709</v>
      </c>
      <c r="E42" s="136" t="s">
        <v>712</v>
      </c>
      <c r="F42" s="136"/>
      <c r="G42" s="136"/>
      <c r="H42" s="136"/>
      <c r="I42" s="153"/>
      <c r="J42" s="153"/>
      <c r="K42" s="255"/>
      <c r="L42" s="255"/>
      <c r="M42" s="255"/>
      <c r="N42" s="255"/>
      <c r="O42" s="255"/>
      <c r="P42" s="255"/>
      <c r="Q42" s="255">
        <f t="shared" si="1"/>
        <v>0</v>
      </c>
    </row>
    <row r="43" spans="1:17" s="57" customFormat="1" ht="19.5" customHeight="1" thickBot="1">
      <c r="A43" s="133" t="s">
        <v>72</v>
      </c>
      <c r="B43" s="138"/>
      <c r="C43" s="121"/>
      <c r="D43" s="142" t="s">
        <v>710</v>
      </c>
      <c r="E43" s="136" t="s">
        <v>713</v>
      </c>
      <c r="F43" s="136"/>
      <c r="G43" s="136"/>
      <c r="H43" s="136"/>
      <c r="I43" s="153"/>
      <c r="J43" s="153"/>
      <c r="K43" s="255"/>
      <c r="L43" s="255"/>
      <c r="M43" s="255"/>
      <c r="N43" s="255"/>
      <c r="O43" s="255"/>
      <c r="P43" s="255"/>
      <c r="Q43" s="255">
        <f t="shared" si="1"/>
        <v>0</v>
      </c>
    </row>
    <row r="44" spans="1:17" s="57" customFormat="1" ht="19.5" customHeight="1" thickBot="1">
      <c r="A44" s="133" t="s">
        <v>74</v>
      </c>
      <c r="B44" s="138"/>
      <c r="C44" s="121"/>
      <c r="D44" s="154" t="s">
        <v>711</v>
      </c>
      <c r="E44" s="136" t="s">
        <v>714</v>
      </c>
      <c r="F44" s="136"/>
      <c r="G44" s="136"/>
      <c r="H44" s="136"/>
      <c r="I44" s="153"/>
      <c r="J44" s="153"/>
      <c r="K44" s="255"/>
      <c r="L44" s="255"/>
      <c r="M44" s="255"/>
      <c r="N44" s="255"/>
      <c r="O44" s="255"/>
      <c r="P44" s="255"/>
      <c r="Q44" s="255">
        <f t="shared" si="1"/>
        <v>0</v>
      </c>
    </row>
    <row r="45" spans="1:17" s="196" customFormat="1" ht="19.5" customHeight="1" thickBot="1">
      <c r="A45" s="181" t="s">
        <v>75</v>
      </c>
      <c r="B45" s="187"/>
      <c r="C45" s="188" t="s">
        <v>715</v>
      </c>
      <c r="D45" s="189" t="s">
        <v>716</v>
      </c>
      <c r="E45" s="189"/>
      <c r="F45" s="189"/>
      <c r="G45" s="189"/>
      <c r="H45" s="193"/>
      <c r="I45" s="194">
        <f aca="true" t="shared" si="13" ref="I45:P45">SUM(I46:I47)</f>
        <v>9188</v>
      </c>
      <c r="J45" s="194">
        <f t="shared" si="13"/>
        <v>0</v>
      </c>
      <c r="K45" s="194">
        <f t="shared" si="13"/>
        <v>2973</v>
      </c>
      <c r="L45" s="194">
        <f t="shared" si="13"/>
        <v>1786</v>
      </c>
      <c r="M45" s="194">
        <f t="shared" si="13"/>
        <v>10883</v>
      </c>
      <c r="N45" s="194">
        <f t="shared" si="13"/>
        <v>1387</v>
      </c>
      <c r="O45" s="194">
        <f t="shared" si="13"/>
        <v>0</v>
      </c>
      <c r="P45" s="194">
        <f t="shared" si="13"/>
        <v>8327</v>
      </c>
      <c r="Q45" s="263">
        <f t="shared" si="1"/>
        <v>34544</v>
      </c>
    </row>
    <row r="46" spans="1:17" s="57" customFormat="1" ht="19.5" customHeight="1" thickBot="1">
      <c r="A46" s="133" t="s">
        <v>77</v>
      </c>
      <c r="B46" s="120"/>
      <c r="C46" s="121"/>
      <c r="D46" s="121" t="s">
        <v>717</v>
      </c>
      <c r="E46" s="123" t="s">
        <v>719</v>
      </c>
      <c r="F46" s="123"/>
      <c r="G46" s="123"/>
      <c r="H46" s="124"/>
      <c r="I46" s="155">
        <v>9188</v>
      </c>
      <c r="J46" s="155"/>
      <c r="K46" s="256">
        <v>2973</v>
      </c>
      <c r="L46" s="256">
        <v>1786</v>
      </c>
      <c r="M46" s="256">
        <v>10883</v>
      </c>
      <c r="N46" s="256">
        <v>1387</v>
      </c>
      <c r="O46" s="256"/>
      <c r="P46" s="256">
        <v>8327</v>
      </c>
      <c r="Q46" s="256">
        <f t="shared" si="1"/>
        <v>34544</v>
      </c>
    </row>
    <row r="47" spans="1:17" s="61" customFormat="1" ht="19.5" customHeight="1" thickBot="1">
      <c r="A47" s="133" t="s">
        <v>79</v>
      </c>
      <c r="B47" s="120"/>
      <c r="C47" s="121"/>
      <c r="D47" s="140" t="s">
        <v>718</v>
      </c>
      <c r="E47" s="123" t="s">
        <v>720</v>
      </c>
      <c r="F47" s="123"/>
      <c r="G47" s="123"/>
      <c r="H47" s="124"/>
      <c r="I47" s="157"/>
      <c r="J47" s="157"/>
      <c r="K47" s="257"/>
      <c r="L47" s="257"/>
      <c r="M47" s="257"/>
      <c r="N47" s="257"/>
      <c r="O47" s="257"/>
      <c r="P47" s="257"/>
      <c r="Q47" s="257">
        <f t="shared" si="1"/>
        <v>0</v>
      </c>
    </row>
    <row r="48" spans="1:17" s="209" customFormat="1" ht="19.5" customHeight="1" thickBot="1">
      <c r="A48" s="181" t="s">
        <v>80</v>
      </c>
      <c r="B48" s="204"/>
      <c r="C48" s="205" t="s">
        <v>721</v>
      </c>
      <c r="D48" s="206" t="s">
        <v>307</v>
      </c>
      <c r="E48" s="207"/>
      <c r="F48" s="207"/>
      <c r="G48" s="207"/>
      <c r="H48" s="207"/>
      <c r="I48" s="269">
        <f aca="true" t="shared" si="14" ref="I48:P48">I85-I38-I45</f>
        <v>111450</v>
      </c>
      <c r="J48" s="269">
        <f t="shared" si="14"/>
        <v>126437</v>
      </c>
      <c r="K48" s="269">
        <f t="shared" si="14"/>
        <v>97589</v>
      </c>
      <c r="L48" s="269">
        <f t="shared" si="14"/>
        <v>82551</v>
      </c>
      <c r="M48" s="269">
        <f t="shared" si="14"/>
        <v>117033</v>
      </c>
      <c r="N48" s="269">
        <f t="shared" si="14"/>
        <v>67125</v>
      </c>
      <c r="O48" s="269">
        <f t="shared" si="14"/>
        <v>0</v>
      </c>
      <c r="P48" s="269">
        <f t="shared" si="14"/>
        <v>85177</v>
      </c>
      <c r="Q48" s="270">
        <f t="shared" si="1"/>
        <v>687362</v>
      </c>
    </row>
    <row r="49" spans="1:17" s="61" customFormat="1" ht="19.5" customHeight="1" thickBot="1">
      <c r="A49" s="133" t="s">
        <v>81</v>
      </c>
      <c r="B49" s="159"/>
      <c r="C49" s="159"/>
      <c r="D49" s="159"/>
      <c r="E49" s="159"/>
      <c r="F49" s="159"/>
      <c r="G49" s="159"/>
      <c r="H49" s="159"/>
      <c r="I49" s="151"/>
      <c r="J49" s="151"/>
      <c r="K49" s="254"/>
      <c r="L49" s="254"/>
      <c r="M49" s="254"/>
      <c r="N49" s="254"/>
      <c r="O49" s="254"/>
      <c r="P49" s="254"/>
      <c r="Q49" s="254">
        <f t="shared" si="1"/>
        <v>0</v>
      </c>
    </row>
    <row r="50" spans="1:17" s="203" customFormat="1" ht="19.5" customHeight="1" thickBot="1">
      <c r="A50" s="181" t="s">
        <v>82</v>
      </c>
      <c r="B50" s="210" t="s">
        <v>740</v>
      </c>
      <c r="C50" s="211" t="s">
        <v>741</v>
      </c>
      <c r="D50" s="212"/>
      <c r="E50" s="212"/>
      <c r="F50" s="212"/>
      <c r="G50" s="212"/>
      <c r="H50" s="212"/>
      <c r="I50" s="185"/>
      <c r="J50" s="185"/>
      <c r="K50" s="260"/>
      <c r="L50" s="260"/>
      <c r="M50" s="260"/>
      <c r="N50" s="260"/>
      <c r="O50" s="260"/>
      <c r="P50" s="260"/>
      <c r="Q50" s="260">
        <f t="shared" si="1"/>
        <v>0</v>
      </c>
    </row>
    <row r="51" spans="1:17" s="186" customFormat="1" ht="30" customHeight="1" thickBot="1">
      <c r="A51" s="181" t="s">
        <v>83</v>
      </c>
      <c r="B51" s="353" t="s">
        <v>757</v>
      </c>
      <c r="C51" s="354"/>
      <c r="D51" s="354"/>
      <c r="E51" s="354"/>
      <c r="F51" s="354"/>
      <c r="G51" s="354"/>
      <c r="H51" s="354"/>
      <c r="I51" s="201">
        <f aca="true" t="shared" si="15" ref="I51:P51">SUM(I38,I40,I50)</f>
        <v>219790</v>
      </c>
      <c r="J51" s="201">
        <f t="shared" si="15"/>
        <v>219146</v>
      </c>
      <c r="K51" s="201">
        <f t="shared" si="15"/>
        <v>110486</v>
      </c>
      <c r="L51" s="201">
        <f t="shared" si="15"/>
        <v>93479</v>
      </c>
      <c r="M51" s="201">
        <f t="shared" si="15"/>
        <v>179122</v>
      </c>
      <c r="N51" s="201">
        <f t="shared" si="15"/>
        <v>73165</v>
      </c>
      <c r="O51" s="201">
        <f t="shared" si="15"/>
        <v>0</v>
      </c>
      <c r="P51" s="201">
        <f t="shared" si="15"/>
        <v>106145</v>
      </c>
      <c r="Q51" s="262">
        <f t="shared" si="1"/>
        <v>1001333</v>
      </c>
    </row>
    <row r="52" spans="1:17" s="57" customFormat="1" ht="19.5" customHeight="1" thickBot="1">
      <c r="A52" s="133" t="s">
        <v>84</v>
      </c>
      <c r="B52" s="351"/>
      <c r="C52" s="352"/>
      <c r="D52" s="352"/>
      <c r="E52" s="352"/>
      <c r="F52" s="352"/>
      <c r="G52" s="352"/>
      <c r="H52" s="352"/>
      <c r="I52" s="352"/>
      <c r="J52" s="352"/>
      <c r="K52" s="352"/>
      <c r="L52" s="352"/>
      <c r="M52" s="352"/>
      <c r="N52" s="352"/>
      <c r="O52" s="352"/>
      <c r="P52" s="352"/>
      <c r="Q52" s="55"/>
    </row>
    <row r="53" spans="1:17" ht="60.75" thickBot="1">
      <c r="A53" s="133" t="s">
        <v>85</v>
      </c>
      <c r="B53" s="362" t="s">
        <v>156</v>
      </c>
      <c r="C53" s="362"/>
      <c r="D53" s="362"/>
      <c r="E53" s="362"/>
      <c r="F53" s="362"/>
      <c r="G53" s="362"/>
      <c r="H53" s="362"/>
      <c r="I53" s="259" t="s">
        <v>78</v>
      </c>
      <c r="J53" s="134" t="s">
        <v>803</v>
      </c>
      <c r="K53" s="259" t="s">
        <v>109</v>
      </c>
      <c r="L53" s="259" t="s">
        <v>110</v>
      </c>
      <c r="M53" s="259" t="s">
        <v>111</v>
      </c>
      <c r="N53" s="259" t="s">
        <v>112</v>
      </c>
      <c r="O53" s="259" t="s">
        <v>781</v>
      </c>
      <c r="P53" s="259" t="s">
        <v>113</v>
      </c>
      <c r="Q53" s="259" t="s">
        <v>165</v>
      </c>
    </row>
    <row r="54" spans="1:17" s="217" customFormat="1" ht="19.5" customHeight="1" thickBot="1">
      <c r="A54" s="181" t="s">
        <v>86</v>
      </c>
      <c r="B54" s="214" t="s">
        <v>115</v>
      </c>
      <c r="C54" s="215" t="s">
        <v>145</v>
      </c>
      <c r="D54" s="215"/>
      <c r="E54" s="215"/>
      <c r="F54" s="215"/>
      <c r="G54" s="215"/>
      <c r="H54" s="215"/>
      <c r="I54" s="216">
        <f aca="true" t="shared" si="16" ref="I54:P54">SUM(I55:I58,I64)</f>
        <v>217278</v>
      </c>
      <c r="J54" s="216">
        <f>SUM(J55:J58,J64)</f>
        <v>214314</v>
      </c>
      <c r="K54" s="216">
        <f t="shared" si="16"/>
        <v>110486</v>
      </c>
      <c r="L54" s="216">
        <f t="shared" si="16"/>
        <v>93307</v>
      </c>
      <c r="M54" s="216">
        <f t="shared" si="16"/>
        <v>177122</v>
      </c>
      <c r="N54" s="216">
        <f t="shared" si="16"/>
        <v>72949</v>
      </c>
      <c r="O54" s="216">
        <f t="shared" si="16"/>
        <v>0</v>
      </c>
      <c r="P54" s="216">
        <f t="shared" si="16"/>
        <v>105895</v>
      </c>
      <c r="Q54" s="216">
        <f aca="true" t="shared" si="17" ref="Q54:Q74">SUM(I54,J54,K54,L54,M54,N54,O54,P54)</f>
        <v>991351</v>
      </c>
    </row>
    <row r="55" spans="1:17" s="217" customFormat="1" ht="19.5" customHeight="1" thickBot="1">
      <c r="A55" s="181" t="s">
        <v>87</v>
      </c>
      <c r="B55" s="218"/>
      <c r="C55" s="219" t="s">
        <v>117</v>
      </c>
      <c r="D55" s="220" t="s">
        <v>146</v>
      </c>
      <c r="E55" s="220"/>
      <c r="F55" s="220"/>
      <c r="G55" s="220"/>
      <c r="H55" s="221"/>
      <c r="I55" s="222">
        <v>55107</v>
      </c>
      <c r="J55" s="222">
        <v>67033</v>
      </c>
      <c r="K55" s="222">
        <v>57984</v>
      </c>
      <c r="L55" s="222">
        <v>51481</v>
      </c>
      <c r="M55" s="222">
        <v>89770</v>
      </c>
      <c r="N55" s="222">
        <v>44695</v>
      </c>
      <c r="O55" s="222"/>
      <c r="P55" s="222">
        <v>39569</v>
      </c>
      <c r="Q55" s="222">
        <f t="shared" si="17"/>
        <v>405639</v>
      </c>
    </row>
    <row r="56" spans="1:17" s="217" customFormat="1" ht="19.5" customHeight="1" thickBot="1">
      <c r="A56" s="181" t="s">
        <v>88</v>
      </c>
      <c r="B56" s="218"/>
      <c r="C56" s="219" t="s">
        <v>119</v>
      </c>
      <c r="D56" s="223" t="s">
        <v>722</v>
      </c>
      <c r="E56" s="224"/>
      <c r="F56" s="223"/>
      <c r="G56" s="223"/>
      <c r="H56" s="225"/>
      <c r="I56" s="226">
        <v>11469</v>
      </c>
      <c r="J56" s="226">
        <v>15171</v>
      </c>
      <c r="K56" s="226">
        <v>15266</v>
      </c>
      <c r="L56" s="226">
        <v>13242</v>
      </c>
      <c r="M56" s="226">
        <v>22640</v>
      </c>
      <c r="N56" s="226">
        <v>10595</v>
      </c>
      <c r="O56" s="226"/>
      <c r="P56" s="226">
        <v>10567</v>
      </c>
      <c r="Q56" s="226">
        <f t="shared" si="17"/>
        <v>98950</v>
      </c>
    </row>
    <row r="57" spans="1:17" s="217" customFormat="1" ht="19.5" customHeight="1" thickBot="1">
      <c r="A57" s="181" t="s">
        <v>89</v>
      </c>
      <c r="B57" s="218"/>
      <c r="C57" s="219" t="s">
        <v>120</v>
      </c>
      <c r="D57" s="223" t="s">
        <v>723</v>
      </c>
      <c r="E57" s="224"/>
      <c r="F57" s="223"/>
      <c r="G57" s="223"/>
      <c r="H57" s="225"/>
      <c r="I57" s="226">
        <v>128701</v>
      </c>
      <c r="J57" s="226">
        <v>131941</v>
      </c>
      <c r="K57" s="226">
        <v>36785</v>
      </c>
      <c r="L57" s="226">
        <v>28579</v>
      </c>
      <c r="M57" s="226">
        <v>57602</v>
      </c>
      <c r="N57" s="226">
        <v>16458</v>
      </c>
      <c r="O57" s="226"/>
      <c r="P57" s="226">
        <v>53300</v>
      </c>
      <c r="Q57" s="226">
        <f t="shared" si="17"/>
        <v>453366</v>
      </c>
    </row>
    <row r="58" spans="1:17" s="217" customFormat="1" ht="19.5" customHeight="1" thickBot="1">
      <c r="A58" s="181" t="s">
        <v>90</v>
      </c>
      <c r="B58" s="218"/>
      <c r="C58" s="219" t="s">
        <v>126</v>
      </c>
      <c r="D58" s="223" t="s">
        <v>724</v>
      </c>
      <c r="E58" s="224"/>
      <c r="F58" s="223"/>
      <c r="G58" s="223"/>
      <c r="H58" s="225"/>
      <c r="I58" s="226">
        <f aca="true" t="shared" si="18" ref="I58:P58">SUM(I59:I62)</f>
        <v>21980</v>
      </c>
      <c r="J58" s="226">
        <f t="shared" si="18"/>
        <v>0</v>
      </c>
      <c r="K58" s="226">
        <f t="shared" si="18"/>
        <v>451</v>
      </c>
      <c r="L58" s="226">
        <f t="shared" si="18"/>
        <v>5</v>
      </c>
      <c r="M58" s="226">
        <f t="shared" si="18"/>
        <v>7110</v>
      </c>
      <c r="N58" s="226">
        <f t="shared" si="18"/>
        <v>1201</v>
      </c>
      <c r="O58" s="226">
        <f t="shared" si="18"/>
        <v>0</v>
      </c>
      <c r="P58" s="226">
        <f t="shared" si="18"/>
        <v>2459</v>
      </c>
      <c r="Q58" s="226">
        <f t="shared" si="17"/>
        <v>33206</v>
      </c>
    </row>
    <row r="59" spans="1:17" s="75" customFormat="1" ht="19.5" customHeight="1" thickBot="1">
      <c r="A59" s="133" t="s">
        <v>91</v>
      </c>
      <c r="B59" s="164"/>
      <c r="C59" s="165"/>
      <c r="D59" s="166" t="s">
        <v>129</v>
      </c>
      <c r="E59" s="167" t="s">
        <v>726</v>
      </c>
      <c r="F59" s="167"/>
      <c r="G59" s="167"/>
      <c r="H59" s="168"/>
      <c r="I59" s="128">
        <v>21980</v>
      </c>
      <c r="J59" s="128"/>
      <c r="K59" s="128">
        <v>451</v>
      </c>
      <c r="L59" s="128">
        <v>5</v>
      </c>
      <c r="M59" s="128">
        <v>7110</v>
      </c>
      <c r="N59" s="128">
        <v>1201</v>
      </c>
      <c r="O59" s="128"/>
      <c r="P59" s="128">
        <v>2459</v>
      </c>
      <c r="Q59" s="128">
        <f t="shared" si="17"/>
        <v>33206</v>
      </c>
    </row>
    <row r="60" spans="1:17" s="75" customFormat="1" ht="19.5" customHeight="1" thickBot="1">
      <c r="A60" s="133" t="s">
        <v>92</v>
      </c>
      <c r="B60" s="164"/>
      <c r="C60" s="165"/>
      <c r="D60" s="166" t="s">
        <v>130</v>
      </c>
      <c r="E60" s="167" t="s">
        <v>725</v>
      </c>
      <c r="F60" s="76"/>
      <c r="G60" s="167"/>
      <c r="H60" s="168"/>
      <c r="I60" s="128"/>
      <c r="J60" s="128"/>
      <c r="K60" s="128"/>
      <c r="L60" s="128"/>
      <c r="M60" s="128"/>
      <c r="N60" s="128"/>
      <c r="O60" s="128"/>
      <c r="P60" s="128"/>
      <c r="Q60" s="128">
        <f t="shared" si="17"/>
        <v>0</v>
      </c>
    </row>
    <row r="61" spans="1:17" s="75" customFormat="1" ht="19.5" customHeight="1" thickBot="1">
      <c r="A61" s="133" t="s">
        <v>94</v>
      </c>
      <c r="B61" s="164"/>
      <c r="C61" s="165"/>
      <c r="D61" s="166" t="s">
        <v>128</v>
      </c>
      <c r="E61" s="167" t="s">
        <v>727</v>
      </c>
      <c r="F61" s="76"/>
      <c r="G61" s="167"/>
      <c r="H61" s="168"/>
      <c r="I61" s="128"/>
      <c r="J61" s="128"/>
      <c r="K61" s="128"/>
      <c r="L61" s="128"/>
      <c r="M61" s="128"/>
      <c r="N61" s="128"/>
      <c r="O61" s="128"/>
      <c r="P61" s="128"/>
      <c r="Q61" s="128">
        <f t="shared" si="17"/>
        <v>0</v>
      </c>
    </row>
    <row r="62" spans="1:17" s="75" customFormat="1" ht="19.5" customHeight="1" thickBot="1">
      <c r="A62" s="133" t="s">
        <v>95</v>
      </c>
      <c r="B62" s="164"/>
      <c r="C62" s="165"/>
      <c r="D62" s="166" t="s">
        <v>131</v>
      </c>
      <c r="E62" s="167" t="s">
        <v>151</v>
      </c>
      <c r="F62" s="76"/>
      <c r="G62" s="167"/>
      <c r="H62" s="168"/>
      <c r="I62" s="128"/>
      <c r="J62" s="128"/>
      <c r="K62" s="128"/>
      <c r="L62" s="128"/>
      <c r="M62" s="128"/>
      <c r="N62" s="128"/>
      <c r="O62" s="128"/>
      <c r="P62" s="128"/>
      <c r="Q62" s="128">
        <f t="shared" si="17"/>
        <v>0</v>
      </c>
    </row>
    <row r="63" spans="1:17" s="74" customFormat="1" ht="19.5" customHeight="1" thickBot="1">
      <c r="A63" s="133" t="s">
        <v>226</v>
      </c>
      <c r="B63" s="164"/>
      <c r="C63" s="165"/>
      <c r="D63" s="166" t="s">
        <v>132</v>
      </c>
      <c r="E63" s="169" t="s">
        <v>150</v>
      </c>
      <c r="F63" s="127"/>
      <c r="G63" s="169"/>
      <c r="H63" s="170"/>
      <c r="I63" s="128"/>
      <c r="J63" s="128"/>
      <c r="K63" s="128"/>
      <c r="L63" s="128"/>
      <c r="M63" s="128"/>
      <c r="N63" s="128"/>
      <c r="O63" s="128"/>
      <c r="P63" s="128"/>
      <c r="Q63" s="128">
        <f t="shared" si="17"/>
        <v>0</v>
      </c>
    </row>
    <row r="64" spans="1:17" s="217" customFormat="1" ht="19.5" customHeight="1" thickBot="1">
      <c r="A64" s="181" t="s">
        <v>227</v>
      </c>
      <c r="B64" s="218"/>
      <c r="C64" s="219" t="s">
        <v>133</v>
      </c>
      <c r="D64" s="227" t="s">
        <v>769</v>
      </c>
      <c r="E64" s="228"/>
      <c r="F64" s="228"/>
      <c r="G64" s="227"/>
      <c r="H64" s="229"/>
      <c r="I64" s="271">
        <v>21</v>
      </c>
      <c r="J64" s="271">
        <v>169</v>
      </c>
      <c r="K64" s="271">
        <f>SUM(K65:K67,K71)</f>
        <v>0</v>
      </c>
      <c r="L64" s="271"/>
      <c r="M64" s="271"/>
      <c r="N64" s="271"/>
      <c r="O64" s="271">
        <f>SUM(O65:O67,O71)</f>
        <v>0</v>
      </c>
      <c r="P64" s="271"/>
      <c r="Q64" s="271">
        <f t="shared" si="17"/>
        <v>190</v>
      </c>
    </row>
    <row r="65" spans="1:17" s="217" customFormat="1" ht="19.5" customHeight="1" thickBot="1">
      <c r="A65" s="181" t="s">
        <v>228</v>
      </c>
      <c r="B65" s="214" t="s">
        <v>134</v>
      </c>
      <c r="C65" s="215" t="s">
        <v>148</v>
      </c>
      <c r="D65" s="231"/>
      <c r="E65" s="231"/>
      <c r="F65" s="215"/>
      <c r="G65" s="215"/>
      <c r="H65" s="215"/>
      <c r="I65" s="216">
        <f aca="true" t="shared" si="19" ref="I65:P65">SUM(I66:I68)</f>
        <v>2512</v>
      </c>
      <c r="J65" s="216">
        <f t="shared" si="19"/>
        <v>4832</v>
      </c>
      <c r="K65" s="216">
        <f t="shared" si="19"/>
        <v>0</v>
      </c>
      <c r="L65" s="216">
        <f t="shared" si="19"/>
        <v>172</v>
      </c>
      <c r="M65" s="216">
        <f>SUM(M66:M68)</f>
        <v>2000</v>
      </c>
      <c r="N65" s="216">
        <f t="shared" si="19"/>
        <v>216</v>
      </c>
      <c r="O65" s="216">
        <f t="shared" si="19"/>
        <v>0</v>
      </c>
      <c r="P65" s="216">
        <f t="shared" si="19"/>
        <v>250</v>
      </c>
      <c r="Q65" s="216">
        <f t="shared" si="17"/>
        <v>9982</v>
      </c>
    </row>
    <row r="66" spans="1:17" s="217" customFormat="1" ht="19.5" customHeight="1" thickBot="1">
      <c r="A66" s="181" t="s">
        <v>229</v>
      </c>
      <c r="B66" s="218"/>
      <c r="C66" s="219" t="s">
        <v>136</v>
      </c>
      <c r="D66" s="220" t="s">
        <v>728</v>
      </c>
      <c r="E66" s="220"/>
      <c r="F66" s="220"/>
      <c r="G66" s="220"/>
      <c r="H66" s="221"/>
      <c r="I66" s="226">
        <v>189</v>
      </c>
      <c r="J66" s="226">
        <v>3000</v>
      </c>
      <c r="K66" s="226"/>
      <c r="L66" s="226">
        <v>172</v>
      </c>
      <c r="M66" s="226">
        <v>2000</v>
      </c>
      <c r="N66" s="226">
        <v>216</v>
      </c>
      <c r="O66" s="226"/>
      <c r="P66" s="226">
        <v>250</v>
      </c>
      <c r="Q66" s="226">
        <f t="shared" si="17"/>
        <v>5827</v>
      </c>
    </row>
    <row r="67" spans="1:17" s="217" customFormat="1" ht="19.5" customHeight="1" thickBot="1">
      <c r="A67" s="181" t="s">
        <v>230</v>
      </c>
      <c r="B67" s="218"/>
      <c r="C67" s="219" t="s">
        <v>140</v>
      </c>
      <c r="D67" s="223" t="s">
        <v>729</v>
      </c>
      <c r="E67" s="223"/>
      <c r="F67" s="223"/>
      <c r="G67" s="223"/>
      <c r="H67" s="225"/>
      <c r="I67" s="226">
        <v>2323</v>
      </c>
      <c r="J67" s="226">
        <v>1832</v>
      </c>
      <c r="K67" s="226"/>
      <c r="L67" s="226"/>
      <c r="M67" s="226"/>
      <c r="N67" s="226"/>
      <c r="O67" s="226"/>
      <c r="P67" s="226"/>
      <c r="Q67" s="226">
        <f t="shared" si="17"/>
        <v>4155</v>
      </c>
    </row>
    <row r="68" spans="1:17" s="232" customFormat="1" ht="19.5" customHeight="1" thickBot="1">
      <c r="A68" s="181" t="s">
        <v>231</v>
      </c>
      <c r="B68" s="218"/>
      <c r="C68" s="219" t="s">
        <v>142</v>
      </c>
      <c r="D68" s="223" t="s">
        <v>730</v>
      </c>
      <c r="E68" s="224"/>
      <c r="F68" s="223"/>
      <c r="G68" s="223"/>
      <c r="H68" s="225"/>
      <c r="I68" s="226">
        <f aca="true" t="shared" si="20" ref="I68:P68">SUM(I69:I72)</f>
        <v>0</v>
      </c>
      <c r="J68" s="226">
        <f t="shared" si="20"/>
        <v>0</v>
      </c>
      <c r="K68" s="226">
        <f t="shared" si="20"/>
        <v>0</v>
      </c>
      <c r="L68" s="226">
        <f t="shared" si="20"/>
        <v>0</v>
      </c>
      <c r="M68" s="226">
        <f t="shared" si="20"/>
        <v>0</v>
      </c>
      <c r="N68" s="226">
        <f t="shared" si="20"/>
        <v>0</v>
      </c>
      <c r="O68" s="226">
        <f t="shared" si="20"/>
        <v>0</v>
      </c>
      <c r="P68" s="226">
        <f t="shared" si="20"/>
        <v>0</v>
      </c>
      <c r="Q68" s="226">
        <f t="shared" si="17"/>
        <v>0</v>
      </c>
    </row>
    <row r="69" spans="1:17" s="75" customFormat="1" ht="19.5" customHeight="1" thickBot="1">
      <c r="A69" s="133" t="s">
        <v>232</v>
      </c>
      <c r="B69" s="164"/>
      <c r="C69" s="171"/>
      <c r="D69" s="166" t="s">
        <v>731</v>
      </c>
      <c r="E69" s="167" t="s">
        <v>732</v>
      </c>
      <c r="F69" s="167"/>
      <c r="G69" s="167"/>
      <c r="H69" s="168"/>
      <c r="I69" s="128"/>
      <c r="J69" s="128"/>
      <c r="K69" s="128"/>
      <c r="L69" s="128"/>
      <c r="M69" s="128"/>
      <c r="N69" s="128"/>
      <c r="O69" s="128"/>
      <c r="P69" s="128"/>
      <c r="Q69" s="128">
        <f t="shared" si="17"/>
        <v>0</v>
      </c>
    </row>
    <row r="70" spans="1:17" s="75" customFormat="1" ht="19.5" customHeight="1" thickBot="1">
      <c r="A70" s="133" t="s">
        <v>233</v>
      </c>
      <c r="B70" s="164"/>
      <c r="C70" s="171"/>
      <c r="D70" s="166" t="s">
        <v>733</v>
      </c>
      <c r="E70" s="167" t="s">
        <v>734</v>
      </c>
      <c r="F70" s="167"/>
      <c r="G70" s="167"/>
      <c r="H70" s="168"/>
      <c r="I70" s="128"/>
      <c r="J70" s="128"/>
      <c r="K70" s="128"/>
      <c r="L70" s="128"/>
      <c r="M70" s="128"/>
      <c r="N70" s="128"/>
      <c r="O70" s="128"/>
      <c r="P70" s="128"/>
      <c r="Q70" s="128">
        <f t="shared" si="17"/>
        <v>0</v>
      </c>
    </row>
    <row r="71" spans="1:17" s="74" customFormat="1" ht="19.5" customHeight="1" thickBot="1">
      <c r="A71" s="133" t="s">
        <v>234</v>
      </c>
      <c r="B71" s="164"/>
      <c r="C71" s="171"/>
      <c r="D71" s="166" t="s">
        <v>735</v>
      </c>
      <c r="E71" s="167" t="s">
        <v>281</v>
      </c>
      <c r="F71" s="76"/>
      <c r="G71" s="167"/>
      <c r="H71" s="168"/>
      <c r="I71" s="128"/>
      <c r="J71" s="128"/>
      <c r="K71" s="128"/>
      <c r="L71" s="128"/>
      <c r="M71" s="128"/>
      <c r="N71" s="128"/>
      <c r="O71" s="128"/>
      <c r="P71" s="128"/>
      <c r="Q71" s="128">
        <f t="shared" si="17"/>
        <v>0</v>
      </c>
    </row>
    <row r="72" spans="1:17" s="74" customFormat="1" ht="19.5" customHeight="1" thickBot="1">
      <c r="A72" s="133" t="s">
        <v>235</v>
      </c>
      <c r="B72" s="164"/>
      <c r="C72" s="171"/>
      <c r="D72" s="166" t="s">
        <v>736</v>
      </c>
      <c r="E72" s="167" t="s">
        <v>737</v>
      </c>
      <c r="F72" s="76"/>
      <c r="G72" s="167"/>
      <c r="H72" s="168"/>
      <c r="I72" s="129"/>
      <c r="J72" s="129"/>
      <c r="K72" s="129"/>
      <c r="L72" s="129"/>
      <c r="M72" s="129"/>
      <c r="N72" s="129"/>
      <c r="O72" s="129"/>
      <c r="P72" s="129"/>
      <c r="Q72" s="129">
        <f t="shared" si="17"/>
        <v>0</v>
      </c>
    </row>
    <row r="73" spans="1:17" s="74" customFormat="1" ht="19.5" customHeight="1" thickBot="1">
      <c r="A73" s="133" t="s">
        <v>236</v>
      </c>
      <c r="B73" s="63"/>
      <c r="C73" s="67"/>
      <c r="D73" s="67"/>
      <c r="E73" s="67"/>
      <c r="F73" s="67"/>
      <c r="G73" s="67"/>
      <c r="H73" s="67"/>
      <c r="I73" s="268"/>
      <c r="J73" s="268"/>
      <c r="K73" s="268"/>
      <c r="L73" s="268"/>
      <c r="M73" s="268"/>
      <c r="N73" s="268"/>
      <c r="O73" s="268"/>
      <c r="P73" s="268"/>
      <c r="Q73" s="268">
        <f t="shared" si="17"/>
        <v>0</v>
      </c>
    </row>
    <row r="74" spans="1:17" s="209" customFormat="1" ht="30" customHeight="1" thickBot="1">
      <c r="A74" s="181" t="s">
        <v>237</v>
      </c>
      <c r="B74" s="233" t="s">
        <v>756</v>
      </c>
      <c r="C74" s="234"/>
      <c r="D74" s="235"/>
      <c r="E74" s="235"/>
      <c r="F74" s="235"/>
      <c r="G74" s="235"/>
      <c r="H74" s="235"/>
      <c r="I74" s="201">
        <f aca="true" t="shared" si="21" ref="I74:P74">SUM(I54,I65)</f>
        <v>219790</v>
      </c>
      <c r="J74" s="201">
        <f t="shared" si="21"/>
        <v>219146</v>
      </c>
      <c r="K74" s="201">
        <f t="shared" si="21"/>
        <v>110486</v>
      </c>
      <c r="L74" s="201">
        <f t="shared" si="21"/>
        <v>93479</v>
      </c>
      <c r="M74" s="201">
        <f t="shared" si="21"/>
        <v>179122</v>
      </c>
      <c r="N74" s="201">
        <f t="shared" si="21"/>
        <v>73165</v>
      </c>
      <c r="O74" s="201">
        <f t="shared" si="21"/>
        <v>0</v>
      </c>
      <c r="P74" s="201">
        <f t="shared" si="21"/>
        <v>106145</v>
      </c>
      <c r="Q74" s="201">
        <f t="shared" si="17"/>
        <v>1001333</v>
      </c>
    </row>
    <row r="75" spans="1:17" ht="19.5" customHeight="1" thickBot="1">
      <c r="A75" s="133" t="s">
        <v>238</v>
      </c>
      <c r="B75" s="175"/>
      <c r="C75" s="64"/>
      <c r="D75" s="67"/>
      <c r="E75" s="176"/>
      <c r="F75" s="176"/>
      <c r="G75" s="176"/>
      <c r="H75" s="176"/>
      <c r="I75" s="68"/>
      <c r="J75" s="68"/>
      <c r="K75" s="68"/>
      <c r="L75" s="68"/>
      <c r="M75" s="68"/>
      <c r="N75" s="68"/>
      <c r="O75" s="68"/>
      <c r="P75" s="68"/>
      <c r="Q75" s="68"/>
    </row>
    <row r="76" spans="1:17" s="241" customFormat="1" ht="19.5" customHeight="1" thickBot="1">
      <c r="A76" s="181" t="s">
        <v>239</v>
      </c>
      <c r="B76" s="214" t="s">
        <v>143</v>
      </c>
      <c r="C76" s="215" t="s">
        <v>738</v>
      </c>
      <c r="D76" s="215"/>
      <c r="E76" s="215"/>
      <c r="F76" s="215"/>
      <c r="G76" s="215"/>
      <c r="H76" s="215"/>
      <c r="I76" s="216"/>
      <c r="J76" s="216"/>
      <c r="K76" s="216"/>
      <c r="L76" s="216"/>
      <c r="M76" s="216"/>
      <c r="N76" s="216"/>
      <c r="O76" s="216"/>
      <c r="P76" s="216"/>
      <c r="Q76" s="216">
        <f aca="true" t="shared" si="22" ref="Q76:Q82">SUM(I76,J76,K76,L76,M76,N76,O76,P76)</f>
        <v>0</v>
      </c>
    </row>
    <row r="77" spans="1:17" s="241" customFormat="1" ht="19.5" customHeight="1" thickBot="1">
      <c r="A77" s="181" t="s">
        <v>240</v>
      </c>
      <c r="B77" s="218"/>
      <c r="C77" s="237" t="s">
        <v>144</v>
      </c>
      <c r="D77" s="238" t="s">
        <v>742</v>
      </c>
      <c r="E77" s="238"/>
      <c r="F77" s="238"/>
      <c r="G77" s="238"/>
      <c r="H77" s="239"/>
      <c r="I77" s="226"/>
      <c r="J77" s="226"/>
      <c r="K77" s="226"/>
      <c r="L77" s="226"/>
      <c r="M77" s="226"/>
      <c r="N77" s="226"/>
      <c r="O77" s="226"/>
      <c r="P77" s="226"/>
      <c r="Q77" s="226">
        <f t="shared" si="22"/>
        <v>0</v>
      </c>
    </row>
    <row r="78" spans="1:17" s="177" customFormat="1" ht="19.5" customHeight="1" thickBot="1">
      <c r="A78" s="133" t="s">
        <v>241</v>
      </c>
      <c r="B78" s="138"/>
      <c r="C78" s="121"/>
      <c r="D78" s="178" t="s">
        <v>709</v>
      </c>
      <c r="E78" s="136" t="s">
        <v>743</v>
      </c>
      <c r="F78" s="136"/>
      <c r="G78" s="136"/>
      <c r="H78" s="136"/>
      <c r="I78" s="128"/>
      <c r="J78" s="128"/>
      <c r="K78" s="128"/>
      <c r="L78" s="128"/>
      <c r="M78" s="128"/>
      <c r="N78" s="128"/>
      <c r="O78" s="128"/>
      <c r="P78" s="128"/>
      <c r="Q78" s="128">
        <f t="shared" si="22"/>
        <v>0</v>
      </c>
    </row>
    <row r="79" spans="1:17" s="74" customFormat="1" ht="19.5" customHeight="1" thickBot="1">
      <c r="A79" s="133" t="s">
        <v>242</v>
      </c>
      <c r="B79" s="138"/>
      <c r="C79" s="121"/>
      <c r="D79" s="178" t="s">
        <v>710</v>
      </c>
      <c r="E79" s="136" t="s">
        <v>744</v>
      </c>
      <c r="F79" s="136"/>
      <c r="G79" s="136"/>
      <c r="H79" s="136"/>
      <c r="I79" s="128"/>
      <c r="J79" s="128"/>
      <c r="K79" s="128"/>
      <c r="L79" s="128"/>
      <c r="M79" s="128"/>
      <c r="N79" s="128"/>
      <c r="O79" s="128"/>
      <c r="P79" s="128"/>
      <c r="Q79" s="128">
        <f t="shared" si="22"/>
        <v>0</v>
      </c>
    </row>
    <row r="80" spans="1:17" s="74" customFormat="1" ht="19.5" customHeight="1" thickBot="1">
      <c r="A80" s="133" t="s">
        <v>243</v>
      </c>
      <c r="B80" s="138"/>
      <c r="C80" s="121"/>
      <c r="D80" s="154" t="s">
        <v>711</v>
      </c>
      <c r="E80" s="136" t="s">
        <v>745</v>
      </c>
      <c r="F80" s="136"/>
      <c r="G80" s="136"/>
      <c r="H80" s="136"/>
      <c r="I80" s="129"/>
      <c r="J80" s="129"/>
      <c r="K80" s="129"/>
      <c r="L80" s="129"/>
      <c r="M80" s="129"/>
      <c r="N80" s="129"/>
      <c r="O80" s="129"/>
      <c r="P80" s="129"/>
      <c r="Q80" s="129">
        <f t="shared" si="22"/>
        <v>0</v>
      </c>
    </row>
    <row r="81" spans="1:17" s="74" customFormat="1" ht="19.5" customHeight="1" thickBot="1">
      <c r="A81" s="133" t="s">
        <v>244</v>
      </c>
      <c r="B81" s="63"/>
      <c r="C81" s="64"/>
      <c r="D81" s="67"/>
      <c r="E81" s="67"/>
      <c r="F81" s="67"/>
      <c r="G81" s="67"/>
      <c r="H81" s="67"/>
      <c r="I81" s="268"/>
      <c r="J81" s="268"/>
      <c r="K81" s="268"/>
      <c r="L81" s="268"/>
      <c r="M81" s="268"/>
      <c r="N81" s="268"/>
      <c r="O81" s="268"/>
      <c r="P81" s="268"/>
      <c r="Q81" s="268">
        <f t="shared" si="22"/>
        <v>0</v>
      </c>
    </row>
    <row r="82" spans="1:17" s="217" customFormat="1" ht="19.5" customHeight="1" thickBot="1">
      <c r="A82" s="181" t="s">
        <v>245</v>
      </c>
      <c r="B82" s="182"/>
      <c r="C82" s="266" t="s">
        <v>746</v>
      </c>
      <c r="D82" s="183" t="s">
        <v>747</v>
      </c>
      <c r="E82" s="184"/>
      <c r="F82" s="184"/>
      <c r="G82" s="184"/>
      <c r="H82" s="184"/>
      <c r="I82" s="216"/>
      <c r="J82" s="216"/>
      <c r="K82" s="216"/>
      <c r="L82" s="216"/>
      <c r="M82" s="216"/>
      <c r="N82" s="216"/>
      <c r="O82" s="216"/>
      <c r="P82" s="216"/>
      <c r="Q82" s="216">
        <f t="shared" si="22"/>
        <v>0</v>
      </c>
    </row>
    <row r="83" spans="1:17" s="74" customFormat="1" ht="19.5" customHeight="1" thickBot="1">
      <c r="A83" s="133" t="s">
        <v>246</v>
      </c>
      <c r="B83" s="177"/>
      <c r="C83" s="177"/>
      <c r="D83" s="177"/>
      <c r="E83" s="177"/>
      <c r="F83" s="177"/>
      <c r="G83" s="177"/>
      <c r="H83" s="177"/>
      <c r="I83" s="68"/>
      <c r="J83" s="68"/>
      <c r="K83" s="66"/>
      <c r="L83" s="66"/>
      <c r="M83" s="66"/>
      <c r="N83" s="66"/>
      <c r="O83" s="66"/>
      <c r="P83" s="66"/>
      <c r="Q83" s="66"/>
    </row>
    <row r="84" spans="1:17" s="217" customFormat="1" ht="19.5" customHeight="1" thickBot="1">
      <c r="A84" s="181" t="s">
        <v>247</v>
      </c>
      <c r="B84" s="214" t="s">
        <v>740</v>
      </c>
      <c r="C84" s="215" t="s">
        <v>152</v>
      </c>
      <c r="D84" s="231"/>
      <c r="E84" s="231"/>
      <c r="F84" s="215"/>
      <c r="G84" s="215"/>
      <c r="H84" s="247"/>
      <c r="I84" s="216"/>
      <c r="J84" s="216"/>
      <c r="K84" s="216"/>
      <c r="L84" s="216"/>
      <c r="M84" s="216"/>
      <c r="N84" s="216"/>
      <c r="O84" s="216"/>
      <c r="P84" s="216"/>
      <c r="Q84" s="216">
        <f>SUM(I84,J84,K84,L84,M84,N84,O84,P84)</f>
        <v>0</v>
      </c>
    </row>
    <row r="85" spans="1:17" s="209" customFormat="1" ht="30" customHeight="1" thickBot="1">
      <c r="A85" s="181" t="s">
        <v>248</v>
      </c>
      <c r="B85" s="248" t="s">
        <v>759</v>
      </c>
      <c r="C85" s="249"/>
      <c r="D85" s="250"/>
      <c r="E85" s="250"/>
      <c r="F85" s="250"/>
      <c r="G85" s="250"/>
      <c r="H85" s="250"/>
      <c r="I85" s="251">
        <f aca="true" t="shared" si="23" ref="I85:P85">SUM(I74,I76,I84)</f>
        <v>219790</v>
      </c>
      <c r="J85" s="251">
        <f t="shared" si="23"/>
        <v>219146</v>
      </c>
      <c r="K85" s="251">
        <f t="shared" si="23"/>
        <v>110486</v>
      </c>
      <c r="L85" s="251">
        <f t="shared" si="23"/>
        <v>93479</v>
      </c>
      <c r="M85" s="251">
        <f t="shared" si="23"/>
        <v>179122</v>
      </c>
      <c r="N85" s="251">
        <f t="shared" si="23"/>
        <v>73165</v>
      </c>
      <c r="O85" s="251">
        <f t="shared" si="23"/>
        <v>0</v>
      </c>
      <c r="P85" s="251">
        <f t="shared" si="23"/>
        <v>106145</v>
      </c>
      <c r="Q85" s="251">
        <f>SUM(I85,J85,K85,L85,M85,N85,O85,P85)</f>
        <v>1001333</v>
      </c>
    </row>
  </sheetData>
  <sheetProtection/>
  <mergeCells count="9">
    <mergeCell ref="B53:H53"/>
    <mergeCell ref="E6:H6"/>
    <mergeCell ref="B8:H8"/>
    <mergeCell ref="B38:H38"/>
    <mergeCell ref="C40:H40"/>
    <mergeCell ref="B51:H51"/>
    <mergeCell ref="B7:Q7"/>
    <mergeCell ref="E22:H22"/>
    <mergeCell ref="B52:P52"/>
  </mergeCells>
  <printOptions horizontalCentered="1"/>
  <pageMargins left="0.7086614173228347" right="0.7086614173228347" top="0.7480314960629921" bottom="0.7480314960629921" header="0.31496062992125984" footer="0.31496062992125984"/>
  <pageSetup horizontalDpi="600" verticalDpi="600" orientation="portrait" paperSize="8" scale="46"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BW85"/>
  <sheetViews>
    <sheetView view="pageBreakPreview" zoomScale="75" zoomScaleSheetLayoutView="75" workbookViewId="0" topLeftCell="BI1">
      <selection activeCell="BW2" sqref="BW2"/>
    </sheetView>
  </sheetViews>
  <sheetFormatPr defaultColWidth="9.140625" defaultRowHeight="15"/>
  <cols>
    <col min="1" max="1" width="5.421875" style="79" customWidth="1"/>
    <col min="2" max="2" width="4.140625" style="70" customWidth="1"/>
    <col min="3" max="3" width="5.7109375" style="70" customWidth="1"/>
    <col min="4" max="5" width="8.7109375" style="70" customWidth="1"/>
    <col min="6" max="7" width="10.7109375" style="70" customWidth="1"/>
    <col min="8" max="8" width="78.7109375" style="70" customWidth="1"/>
    <col min="9" max="13" width="15.7109375" style="70" customWidth="1"/>
    <col min="14" max="15" width="16.7109375" style="70" customWidth="1"/>
    <col min="16" max="16" width="15.7109375" style="70" customWidth="1"/>
    <col min="17" max="17" width="5.421875" style="79" customWidth="1"/>
    <col min="18" max="18" width="4.140625" style="70" customWidth="1"/>
    <col min="19" max="19" width="5.7109375" style="70" customWidth="1"/>
    <col min="20" max="21" width="8.7109375" style="70" customWidth="1"/>
    <col min="22" max="23" width="10.7109375" style="70" customWidth="1"/>
    <col min="24" max="24" width="78.7109375" style="70" customWidth="1"/>
    <col min="25" max="25" width="15.7109375" style="70" customWidth="1"/>
    <col min="26" max="26" width="17.7109375" style="70" customWidth="1"/>
    <col min="27" max="31" width="15.7109375" style="70" customWidth="1"/>
    <col min="32" max="32" width="15.7109375" style="104" customWidth="1"/>
    <col min="33" max="33" width="5.421875" style="79" customWidth="1"/>
    <col min="34" max="34" width="4.140625" style="70" customWidth="1"/>
    <col min="35" max="35" width="5.7109375" style="70" customWidth="1"/>
    <col min="36" max="37" width="8.7109375" style="70" customWidth="1"/>
    <col min="38" max="39" width="10.7109375" style="70" customWidth="1"/>
    <col min="40" max="40" width="78.7109375" style="70" customWidth="1"/>
    <col min="41" max="42" width="15.7109375" style="70" customWidth="1"/>
    <col min="43" max="43" width="16.7109375" style="70" customWidth="1"/>
    <col min="44" max="47" width="15.7109375" style="70" customWidth="1"/>
    <col min="48" max="48" width="15.7109375" style="104" customWidth="1"/>
    <col min="49" max="49" width="5.421875" style="79" customWidth="1"/>
    <col min="50" max="50" width="4.140625" style="70" customWidth="1"/>
    <col min="51" max="51" width="5.7109375" style="70" customWidth="1"/>
    <col min="52" max="53" width="8.7109375" style="70" customWidth="1"/>
    <col min="54" max="55" width="10.7109375" style="70" customWidth="1"/>
    <col min="56" max="56" width="78.7109375" style="70" customWidth="1"/>
    <col min="57" max="62" width="17.7109375" style="70" customWidth="1"/>
    <col min="63" max="63" width="5.421875" style="79" customWidth="1"/>
    <col min="64" max="64" width="4.7109375" style="70" customWidth="1"/>
    <col min="65" max="65" width="6.7109375" style="70" customWidth="1"/>
    <col min="66" max="67" width="9.7109375" style="70" customWidth="1"/>
    <col min="68" max="69" width="12.7109375" style="70" customWidth="1"/>
    <col min="70" max="70" width="80.7109375" style="70" customWidth="1"/>
    <col min="71" max="73" width="18.7109375" style="70" customWidth="1"/>
    <col min="74" max="74" width="18.7109375" style="104" customWidth="1"/>
    <col min="75" max="75" width="18.7109375" style="70" customWidth="1"/>
    <col min="76" max="16384" width="9.140625" style="70" customWidth="1"/>
  </cols>
  <sheetData>
    <row r="1" spans="16:75" ht="15" customHeight="1">
      <c r="P1" s="69" t="s">
        <v>974</v>
      </c>
      <c r="AF1" s="69" t="s">
        <v>974</v>
      </c>
      <c r="AV1" s="69" t="s">
        <v>974</v>
      </c>
      <c r="BJ1" s="69" t="s">
        <v>974</v>
      </c>
      <c r="BS1" s="69"/>
      <c r="BV1" s="113"/>
      <c r="BW1" s="69" t="s">
        <v>974</v>
      </c>
    </row>
    <row r="2" spans="32:74" ht="15" customHeight="1">
      <c r="AF2" s="70"/>
      <c r="AV2" s="70"/>
      <c r="BV2" s="113"/>
    </row>
    <row r="3" spans="16:75" ht="15" customHeight="1" thickBot="1">
      <c r="P3" s="69" t="s">
        <v>8</v>
      </c>
      <c r="AF3" s="69" t="s">
        <v>8</v>
      </c>
      <c r="AV3" s="69" t="s">
        <v>8</v>
      </c>
      <c r="BJ3" s="69" t="s">
        <v>8</v>
      </c>
      <c r="BS3" s="69"/>
      <c r="BV3" s="113"/>
      <c r="BW3" s="69" t="s">
        <v>8</v>
      </c>
    </row>
    <row r="4" spans="1:75" s="79" customFormat="1" ht="15" customHeight="1" thickBot="1">
      <c r="A4" s="78"/>
      <c r="B4" s="80" t="s">
        <v>9</v>
      </c>
      <c r="C4" s="80" t="s">
        <v>10</v>
      </c>
      <c r="D4" s="80" t="s">
        <v>11</v>
      </c>
      <c r="E4" s="340" t="s">
        <v>12</v>
      </c>
      <c r="F4" s="341"/>
      <c r="G4" s="341"/>
      <c r="H4" s="342"/>
      <c r="I4" s="80" t="s">
        <v>13</v>
      </c>
      <c r="J4" s="80" t="s">
        <v>157</v>
      </c>
      <c r="K4" s="80" t="s">
        <v>158</v>
      </c>
      <c r="L4" s="80" t="s">
        <v>159</v>
      </c>
      <c r="M4" s="80" t="s">
        <v>160</v>
      </c>
      <c r="N4" s="80" t="s">
        <v>161</v>
      </c>
      <c r="O4" s="80" t="s">
        <v>162</v>
      </c>
      <c r="P4" s="80" t="s">
        <v>166</v>
      </c>
      <c r="Q4" s="78"/>
      <c r="R4" s="80" t="s">
        <v>167</v>
      </c>
      <c r="S4" s="80" t="s">
        <v>168</v>
      </c>
      <c r="T4" s="80" t="s">
        <v>169</v>
      </c>
      <c r="U4" s="340" t="s">
        <v>198</v>
      </c>
      <c r="V4" s="341"/>
      <c r="W4" s="341"/>
      <c r="X4" s="342"/>
      <c r="Y4" s="80" t="s">
        <v>199</v>
      </c>
      <c r="Z4" s="80" t="s">
        <v>200</v>
      </c>
      <c r="AA4" s="80" t="s">
        <v>201</v>
      </c>
      <c r="AB4" s="80" t="s">
        <v>202</v>
      </c>
      <c r="AC4" s="80" t="s">
        <v>203</v>
      </c>
      <c r="AD4" s="80" t="s">
        <v>204</v>
      </c>
      <c r="AE4" s="80" t="s">
        <v>205</v>
      </c>
      <c r="AF4" s="114" t="s">
        <v>206</v>
      </c>
      <c r="AG4" s="78"/>
      <c r="AH4" s="80" t="s">
        <v>207</v>
      </c>
      <c r="AI4" s="80" t="s">
        <v>208</v>
      </c>
      <c r="AJ4" s="80" t="s">
        <v>209</v>
      </c>
      <c r="AK4" s="340" t="s">
        <v>210</v>
      </c>
      <c r="AL4" s="341"/>
      <c r="AM4" s="341"/>
      <c r="AN4" s="342"/>
      <c r="AO4" s="80" t="s">
        <v>211</v>
      </c>
      <c r="AP4" s="80" t="s">
        <v>212</v>
      </c>
      <c r="AQ4" s="80" t="s">
        <v>213</v>
      </c>
      <c r="AR4" s="80" t="s">
        <v>214</v>
      </c>
      <c r="AS4" s="80" t="s">
        <v>215</v>
      </c>
      <c r="AT4" s="80" t="s">
        <v>216</v>
      </c>
      <c r="AU4" s="80" t="s">
        <v>217</v>
      </c>
      <c r="AV4" s="114" t="s">
        <v>218</v>
      </c>
      <c r="AW4" s="78"/>
      <c r="AX4" s="80" t="s">
        <v>219</v>
      </c>
      <c r="AY4" s="80" t="s">
        <v>220</v>
      </c>
      <c r="AZ4" s="80" t="s">
        <v>221</v>
      </c>
      <c r="BA4" s="340" t="s">
        <v>222</v>
      </c>
      <c r="BB4" s="341"/>
      <c r="BC4" s="341"/>
      <c r="BD4" s="342"/>
      <c r="BE4" s="80" t="s">
        <v>223</v>
      </c>
      <c r="BF4" s="80" t="s">
        <v>224</v>
      </c>
      <c r="BG4" s="80" t="s">
        <v>225</v>
      </c>
      <c r="BH4" s="80" t="s">
        <v>308</v>
      </c>
      <c r="BI4" s="80" t="s">
        <v>309</v>
      </c>
      <c r="BJ4" s="80" t="s">
        <v>310</v>
      </c>
      <c r="BK4" s="78"/>
      <c r="BL4" s="80" t="s">
        <v>313</v>
      </c>
      <c r="BM4" s="80" t="s">
        <v>311</v>
      </c>
      <c r="BN4" s="80" t="s">
        <v>312</v>
      </c>
      <c r="BO4" s="340" t="s">
        <v>315</v>
      </c>
      <c r="BP4" s="341"/>
      <c r="BQ4" s="341"/>
      <c r="BR4" s="342"/>
      <c r="BS4" s="80" t="s">
        <v>674</v>
      </c>
      <c r="BT4" s="80" t="s">
        <v>314</v>
      </c>
      <c r="BU4" s="80" t="s">
        <v>319</v>
      </c>
      <c r="BV4" s="114" t="s">
        <v>320</v>
      </c>
      <c r="BW4" s="80" t="s">
        <v>321</v>
      </c>
    </row>
    <row r="5" spans="1:75" ht="30" customHeight="1" thickBot="1">
      <c r="A5" s="77" t="s">
        <v>20</v>
      </c>
      <c r="B5" s="384" t="s">
        <v>619</v>
      </c>
      <c r="C5" s="385"/>
      <c r="D5" s="385"/>
      <c r="E5" s="385"/>
      <c r="F5" s="385"/>
      <c r="G5" s="385"/>
      <c r="H5" s="385"/>
      <c r="I5" s="385"/>
      <c r="J5" s="385"/>
      <c r="K5" s="385"/>
      <c r="L5" s="385"/>
      <c r="M5" s="385"/>
      <c r="N5" s="385"/>
      <c r="O5" s="385"/>
      <c r="P5" s="386"/>
      <c r="Q5" s="77" t="s">
        <v>249</v>
      </c>
      <c r="R5" s="387" t="s">
        <v>619</v>
      </c>
      <c r="S5" s="388"/>
      <c r="T5" s="388"/>
      <c r="U5" s="388"/>
      <c r="V5" s="388"/>
      <c r="W5" s="388"/>
      <c r="X5" s="388"/>
      <c r="Y5" s="388"/>
      <c r="Z5" s="388"/>
      <c r="AA5" s="388"/>
      <c r="AB5" s="388"/>
      <c r="AC5" s="388"/>
      <c r="AD5" s="388"/>
      <c r="AE5" s="388"/>
      <c r="AF5" s="389"/>
      <c r="AG5" s="77" t="s">
        <v>375</v>
      </c>
      <c r="AH5" s="387" t="s">
        <v>619</v>
      </c>
      <c r="AI5" s="388"/>
      <c r="AJ5" s="388"/>
      <c r="AK5" s="388"/>
      <c r="AL5" s="388"/>
      <c r="AM5" s="388"/>
      <c r="AN5" s="388"/>
      <c r="AO5" s="388"/>
      <c r="AP5" s="388"/>
      <c r="AQ5" s="388"/>
      <c r="AR5" s="388"/>
      <c r="AS5" s="388"/>
      <c r="AT5" s="388"/>
      <c r="AU5" s="388"/>
      <c r="AV5" s="389"/>
      <c r="AW5" s="77" t="s">
        <v>455</v>
      </c>
      <c r="AX5" s="387" t="s">
        <v>619</v>
      </c>
      <c r="AY5" s="388"/>
      <c r="AZ5" s="388"/>
      <c r="BA5" s="388"/>
      <c r="BB5" s="388"/>
      <c r="BC5" s="388"/>
      <c r="BD5" s="388"/>
      <c r="BE5" s="388"/>
      <c r="BF5" s="388"/>
      <c r="BG5" s="388"/>
      <c r="BH5" s="388"/>
      <c r="BI5" s="388"/>
      <c r="BJ5" s="389"/>
      <c r="BK5" s="77" t="s">
        <v>433</v>
      </c>
      <c r="BL5" s="387" t="s">
        <v>619</v>
      </c>
      <c r="BM5" s="388"/>
      <c r="BN5" s="388"/>
      <c r="BO5" s="388"/>
      <c r="BP5" s="388"/>
      <c r="BQ5" s="388"/>
      <c r="BR5" s="388"/>
      <c r="BS5" s="388"/>
      <c r="BT5" s="388"/>
      <c r="BU5" s="388"/>
      <c r="BV5" s="388"/>
      <c r="BW5" s="389"/>
    </row>
    <row r="6" spans="1:75" ht="15.75" customHeight="1" thickBot="1">
      <c r="A6" s="377" t="s">
        <v>22</v>
      </c>
      <c r="B6" s="371" t="s">
        <v>156</v>
      </c>
      <c r="C6" s="372"/>
      <c r="D6" s="372"/>
      <c r="E6" s="372"/>
      <c r="F6" s="372"/>
      <c r="G6" s="372"/>
      <c r="H6" s="372"/>
      <c r="I6" s="379" t="s">
        <v>638</v>
      </c>
      <c r="J6" s="380"/>
      <c r="K6" s="380"/>
      <c r="L6" s="380"/>
      <c r="M6" s="380"/>
      <c r="N6" s="380"/>
      <c r="O6" s="380"/>
      <c r="P6" s="381"/>
      <c r="Q6" s="377" t="s">
        <v>250</v>
      </c>
      <c r="R6" s="371" t="s">
        <v>156</v>
      </c>
      <c r="S6" s="372"/>
      <c r="T6" s="372"/>
      <c r="U6" s="372"/>
      <c r="V6" s="372"/>
      <c r="W6" s="372"/>
      <c r="X6" s="372"/>
      <c r="Y6" s="379" t="s">
        <v>638</v>
      </c>
      <c r="Z6" s="380"/>
      <c r="AA6" s="380"/>
      <c r="AB6" s="380"/>
      <c r="AC6" s="380"/>
      <c r="AD6" s="380"/>
      <c r="AE6" s="380"/>
      <c r="AF6" s="381"/>
      <c r="AG6" s="377" t="s">
        <v>376</v>
      </c>
      <c r="AH6" s="371" t="s">
        <v>156</v>
      </c>
      <c r="AI6" s="372"/>
      <c r="AJ6" s="372"/>
      <c r="AK6" s="372"/>
      <c r="AL6" s="372"/>
      <c r="AM6" s="372"/>
      <c r="AN6" s="372"/>
      <c r="AO6" s="379" t="s">
        <v>639</v>
      </c>
      <c r="AP6" s="380"/>
      <c r="AQ6" s="380"/>
      <c r="AR6" s="380"/>
      <c r="AS6" s="380"/>
      <c r="AT6" s="380"/>
      <c r="AU6" s="380"/>
      <c r="AV6" s="381"/>
      <c r="AW6" s="377" t="s">
        <v>456</v>
      </c>
      <c r="AX6" s="371" t="s">
        <v>156</v>
      </c>
      <c r="AY6" s="372"/>
      <c r="AZ6" s="372"/>
      <c r="BA6" s="372"/>
      <c r="BB6" s="372"/>
      <c r="BC6" s="372"/>
      <c r="BD6" s="372"/>
      <c r="BE6" s="379" t="s">
        <v>646</v>
      </c>
      <c r="BF6" s="380"/>
      <c r="BG6" s="380"/>
      <c r="BH6" s="380"/>
      <c r="BI6" s="380"/>
      <c r="BJ6" s="381"/>
      <c r="BK6" s="377" t="s">
        <v>534</v>
      </c>
      <c r="BL6" s="371" t="s">
        <v>156</v>
      </c>
      <c r="BM6" s="372"/>
      <c r="BN6" s="372"/>
      <c r="BO6" s="372"/>
      <c r="BP6" s="372"/>
      <c r="BQ6" s="372"/>
      <c r="BR6" s="373"/>
      <c r="BS6" s="363" t="s">
        <v>646</v>
      </c>
      <c r="BT6" s="367"/>
      <c r="BU6" s="367"/>
      <c r="BV6" s="368"/>
      <c r="BW6" s="369" t="s">
        <v>155</v>
      </c>
    </row>
    <row r="7" spans="1:75" ht="180" customHeight="1" thickBot="1">
      <c r="A7" s="378"/>
      <c r="B7" s="374"/>
      <c r="C7" s="375"/>
      <c r="D7" s="375"/>
      <c r="E7" s="375"/>
      <c r="F7" s="375"/>
      <c r="G7" s="375"/>
      <c r="H7" s="375"/>
      <c r="I7" s="134" t="s">
        <v>624</v>
      </c>
      <c r="J7" s="134" t="s">
        <v>959</v>
      </c>
      <c r="K7" s="134" t="s">
        <v>626</v>
      </c>
      <c r="L7" s="134" t="s">
        <v>635</v>
      </c>
      <c r="M7" s="134" t="s">
        <v>627</v>
      </c>
      <c r="N7" s="134" t="s">
        <v>782</v>
      </c>
      <c r="O7" s="134" t="s">
        <v>629</v>
      </c>
      <c r="P7" s="134" t="s">
        <v>630</v>
      </c>
      <c r="Q7" s="378"/>
      <c r="R7" s="374"/>
      <c r="S7" s="375"/>
      <c r="T7" s="375"/>
      <c r="U7" s="375"/>
      <c r="V7" s="375"/>
      <c r="W7" s="375"/>
      <c r="X7" s="375"/>
      <c r="Y7" s="134" t="s">
        <v>631</v>
      </c>
      <c r="Z7" s="134" t="s">
        <v>637</v>
      </c>
      <c r="AA7" s="134" t="s">
        <v>783</v>
      </c>
      <c r="AB7" s="134" t="s">
        <v>632</v>
      </c>
      <c r="AC7" s="134" t="s">
        <v>633</v>
      </c>
      <c r="AD7" s="134" t="s">
        <v>634</v>
      </c>
      <c r="AE7" s="134" t="s">
        <v>926</v>
      </c>
      <c r="AF7" s="272" t="s">
        <v>636</v>
      </c>
      <c r="AG7" s="378"/>
      <c r="AH7" s="374"/>
      <c r="AI7" s="375"/>
      <c r="AJ7" s="375"/>
      <c r="AK7" s="375"/>
      <c r="AL7" s="375"/>
      <c r="AM7" s="375"/>
      <c r="AN7" s="375"/>
      <c r="AO7" s="134" t="s">
        <v>640</v>
      </c>
      <c r="AP7" s="134" t="s">
        <v>647</v>
      </c>
      <c r="AQ7" s="134" t="s">
        <v>786</v>
      </c>
      <c r="AR7" s="134" t="s">
        <v>642</v>
      </c>
      <c r="AS7" s="134" t="s">
        <v>641</v>
      </c>
      <c r="AT7" s="134" t="s">
        <v>643</v>
      </c>
      <c r="AU7" s="134" t="s">
        <v>644</v>
      </c>
      <c r="AV7" s="272" t="s">
        <v>645</v>
      </c>
      <c r="AW7" s="378"/>
      <c r="AX7" s="374"/>
      <c r="AY7" s="375"/>
      <c r="AZ7" s="375"/>
      <c r="BA7" s="375"/>
      <c r="BB7" s="375"/>
      <c r="BC7" s="375"/>
      <c r="BD7" s="375"/>
      <c r="BE7" s="134" t="s">
        <v>929</v>
      </c>
      <c r="BF7" s="134" t="s">
        <v>787</v>
      </c>
      <c r="BG7" s="134" t="s">
        <v>648</v>
      </c>
      <c r="BH7" s="134" t="s">
        <v>649</v>
      </c>
      <c r="BI7" s="134" t="s">
        <v>650</v>
      </c>
      <c r="BJ7" s="134" t="s">
        <v>651</v>
      </c>
      <c r="BK7" s="378"/>
      <c r="BL7" s="374"/>
      <c r="BM7" s="375"/>
      <c r="BN7" s="375"/>
      <c r="BO7" s="375"/>
      <c r="BP7" s="375"/>
      <c r="BQ7" s="375"/>
      <c r="BR7" s="376"/>
      <c r="BS7" s="134" t="s">
        <v>788</v>
      </c>
      <c r="BT7" s="134" t="s">
        <v>652</v>
      </c>
      <c r="BU7" s="134" t="s">
        <v>653</v>
      </c>
      <c r="BV7" s="272" t="s">
        <v>654</v>
      </c>
      <c r="BW7" s="370"/>
    </row>
    <row r="8" spans="1:75" s="186" customFormat="1" ht="19.5" customHeight="1" thickBot="1">
      <c r="A8" s="181" t="s">
        <v>23</v>
      </c>
      <c r="B8" s="182" t="s">
        <v>115</v>
      </c>
      <c r="C8" s="183" t="s">
        <v>116</v>
      </c>
      <c r="D8" s="184"/>
      <c r="E8" s="184"/>
      <c r="F8" s="184"/>
      <c r="G8" s="184"/>
      <c r="H8" s="184"/>
      <c r="I8" s="185">
        <f>SUM(I9,I16,I20,I23)</f>
        <v>48234</v>
      </c>
      <c r="J8" s="185">
        <f aca="true" t="shared" si="0" ref="J8:P8">SUM(J9,J16,J20,J23)</f>
        <v>85011</v>
      </c>
      <c r="K8" s="185">
        <f t="shared" si="0"/>
        <v>0</v>
      </c>
      <c r="L8" s="185">
        <f t="shared" si="0"/>
        <v>0</v>
      </c>
      <c r="M8" s="185">
        <f t="shared" si="0"/>
        <v>344407</v>
      </c>
      <c r="N8" s="185">
        <f t="shared" si="0"/>
        <v>29345</v>
      </c>
      <c r="O8" s="185">
        <f t="shared" si="0"/>
        <v>158539</v>
      </c>
      <c r="P8" s="185">
        <f t="shared" si="0"/>
        <v>94277</v>
      </c>
      <c r="Q8" s="181" t="s">
        <v>251</v>
      </c>
      <c r="R8" s="182" t="s">
        <v>115</v>
      </c>
      <c r="S8" s="183" t="s">
        <v>116</v>
      </c>
      <c r="T8" s="184"/>
      <c r="U8" s="184"/>
      <c r="V8" s="184"/>
      <c r="W8" s="184"/>
      <c r="X8" s="184"/>
      <c r="Y8" s="185">
        <f aca="true" t="shared" si="1" ref="Y8:AD8">SUM(Y9,Y16,Y20,Y23)</f>
        <v>0</v>
      </c>
      <c r="Z8" s="185">
        <f t="shared" si="1"/>
        <v>14018</v>
      </c>
      <c r="AA8" s="185">
        <f t="shared" si="1"/>
        <v>35953</v>
      </c>
      <c r="AB8" s="185">
        <f t="shared" si="1"/>
        <v>2060227</v>
      </c>
      <c r="AC8" s="185">
        <f t="shared" si="1"/>
        <v>0</v>
      </c>
      <c r="AD8" s="185">
        <f t="shared" si="1"/>
        <v>0</v>
      </c>
      <c r="AE8" s="185">
        <f>SUM(AE9,AE16,AE20,AE23)</f>
        <v>59892</v>
      </c>
      <c r="AF8" s="279">
        <f>SUM(I8:P8,Y8:AE8)</f>
        <v>2929903</v>
      </c>
      <c r="AG8" s="181" t="s">
        <v>377</v>
      </c>
      <c r="AH8" s="182" t="s">
        <v>115</v>
      </c>
      <c r="AI8" s="183" t="s">
        <v>116</v>
      </c>
      <c r="AJ8" s="184"/>
      <c r="AK8" s="184"/>
      <c r="AL8" s="184"/>
      <c r="AM8" s="184"/>
      <c r="AN8" s="184"/>
      <c r="AO8" s="185">
        <f>SUM(AO9,AO16,AO20,AO23)</f>
        <v>0</v>
      </c>
      <c r="AP8" s="185">
        <f aca="true" t="shared" si="2" ref="AP8:AU8">SUM(AP9,AP16,AP20,AP23)</f>
        <v>0</v>
      </c>
      <c r="AQ8" s="185">
        <f t="shared" si="2"/>
        <v>0</v>
      </c>
      <c r="AR8" s="185">
        <f t="shared" si="2"/>
        <v>3224</v>
      </c>
      <c r="AS8" s="185">
        <f t="shared" si="2"/>
        <v>0</v>
      </c>
      <c r="AT8" s="185">
        <f t="shared" si="2"/>
        <v>0</v>
      </c>
      <c r="AU8" s="185">
        <f t="shared" si="2"/>
        <v>2250</v>
      </c>
      <c r="AV8" s="279">
        <f>SUM(AO8:AU8)</f>
        <v>5474</v>
      </c>
      <c r="AW8" s="181" t="s">
        <v>457</v>
      </c>
      <c r="AX8" s="182" t="s">
        <v>115</v>
      </c>
      <c r="AY8" s="183" t="s">
        <v>116</v>
      </c>
      <c r="AZ8" s="184"/>
      <c r="BA8" s="184"/>
      <c r="BB8" s="184"/>
      <c r="BC8" s="184"/>
      <c r="BD8" s="184"/>
      <c r="BE8" s="185">
        <f aca="true" t="shared" si="3" ref="BE8:BJ8">SUM(BE9,BE16,BE20,BE23)</f>
        <v>44426</v>
      </c>
      <c r="BF8" s="185">
        <f t="shared" si="3"/>
        <v>13621</v>
      </c>
      <c r="BG8" s="185">
        <f t="shared" si="3"/>
        <v>0</v>
      </c>
      <c r="BH8" s="185">
        <f t="shared" si="3"/>
        <v>0</v>
      </c>
      <c r="BI8" s="185">
        <f t="shared" si="3"/>
        <v>0</v>
      </c>
      <c r="BJ8" s="185">
        <f t="shared" si="3"/>
        <v>100</v>
      </c>
      <c r="BK8" s="181" t="s">
        <v>535</v>
      </c>
      <c r="BL8" s="182" t="s">
        <v>115</v>
      </c>
      <c r="BM8" s="183" t="s">
        <v>116</v>
      </c>
      <c r="BN8" s="184"/>
      <c r="BO8" s="184"/>
      <c r="BP8" s="184"/>
      <c r="BQ8" s="184"/>
      <c r="BR8" s="184"/>
      <c r="BS8" s="185">
        <f>SUM(BS9,BS16,BS20,BS23)</f>
        <v>0</v>
      </c>
      <c r="BT8" s="185">
        <f>SUM(BT9,BT10,BT16,BT20,BT28,BT30)</f>
        <v>0</v>
      </c>
      <c r="BU8" s="185">
        <f>SUM(BU9,BU10,BU16,BU20,BU28,BU30)</f>
        <v>0</v>
      </c>
      <c r="BV8" s="279">
        <f>SUM(BE8:BJ8,BS8:BU8)</f>
        <v>58147</v>
      </c>
      <c r="BW8" s="185">
        <f>SUM(BV8,AV8,AF8)</f>
        <v>2993524</v>
      </c>
    </row>
    <row r="9" spans="1:75" s="186" customFormat="1" ht="19.5" customHeight="1" thickBot="1">
      <c r="A9" s="181" t="s">
        <v>24</v>
      </c>
      <c r="B9" s="187"/>
      <c r="C9" s="188" t="s">
        <v>117</v>
      </c>
      <c r="D9" s="189" t="s">
        <v>118</v>
      </c>
      <c r="E9" s="190"/>
      <c r="F9" s="190"/>
      <c r="G9" s="190"/>
      <c r="H9" s="190"/>
      <c r="I9" s="191">
        <f>SUM(I10:I15)</f>
        <v>0</v>
      </c>
      <c r="J9" s="191">
        <f aca="true" t="shared" si="4" ref="J9:P9">SUM(J10:J15)</f>
        <v>0</v>
      </c>
      <c r="K9" s="191">
        <f t="shared" si="4"/>
        <v>0</v>
      </c>
      <c r="L9" s="191">
        <f t="shared" si="4"/>
        <v>0</v>
      </c>
      <c r="M9" s="191">
        <f t="shared" si="4"/>
        <v>0</v>
      </c>
      <c r="N9" s="191">
        <f t="shared" si="4"/>
        <v>0</v>
      </c>
      <c r="O9" s="191">
        <f t="shared" si="4"/>
        <v>0</v>
      </c>
      <c r="P9" s="191">
        <f t="shared" si="4"/>
        <v>0</v>
      </c>
      <c r="Q9" s="181" t="s">
        <v>252</v>
      </c>
      <c r="R9" s="187"/>
      <c r="S9" s="188" t="s">
        <v>117</v>
      </c>
      <c r="T9" s="189" t="s">
        <v>118</v>
      </c>
      <c r="U9" s="190"/>
      <c r="V9" s="190"/>
      <c r="W9" s="190"/>
      <c r="X9" s="190"/>
      <c r="Y9" s="191">
        <f aca="true" t="shared" si="5" ref="Y9:AD9">SUM(Y10:Y15)</f>
        <v>0</v>
      </c>
      <c r="Z9" s="191">
        <f t="shared" si="5"/>
        <v>0</v>
      </c>
      <c r="AA9" s="191">
        <f t="shared" si="5"/>
        <v>0</v>
      </c>
      <c r="AB9" s="191">
        <f t="shared" si="5"/>
        <v>1595630</v>
      </c>
      <c r="AC9" s="191">
        <f t="shared" si="5"/>
        <v>0</v>
      </c>
      <c r="AD9" s="191">
        <f t="shared" si="5"/>
        <v>0</v>
      </c>
      <c r="AE9" s="191">
        <f>SUM(AE10:AE15)</f>
        <v>0</v>
      </c>
      <c r="AF9" s="280">
        <f aca="true" t="shared" si="6" ref="AF9:AF50">SUM(I9:P9,Y9:AE9)</f>
        <v>1595630</v>
      </c>
      <c r="AG9" s="181" t="s">
        <v>378</v>
      </c>
      <c r="AH9" s="187"/>
      <c r="AI9" s="188" t="s">
        <v>117</v>
      </c>
      <c r="AJ9" s="189" t="s">
        <v>118</v>
      </c>
      <c r="AK9" s="190"/>
      <c r="AL9" s="190"/>
      <c r="AM9" s="190"/>
      <c r="AN9" s="190"/>
      <c r="AO9" s="191">
        <f>SUM(AO10:AO15)</f>
        <v>0</v>
      </c>
      <c r="AP9" s="191">
        <f aca="true" t="shared" si="7" ref="AP9:AU9">SUM(AP10:AP15)</f>
        <v>0</v>
      </c>
      <c r="AQ9" s="191">
        <f t="shared" si="7"/>
        <v>0</v>
      </c>
      <c r="AR9" s="191">
        <f t="shared" si="7"/>
        <v>0</v>
      </c>
      <c r="AS9" s="191">
        <f t="shared" si="7"/>
        <v>0</v>
      </c>
      <c r="AT9" s="191">
        <f t="shared" si="7"/>
        <v>0</v>
      </c>
      <c r="AU9" s="191">
        <f t="shared" si="7"/>
        <v>0</v>
      </c>
      <c r="AV9" s="280">
        <f aca="true" t="shared" si="8" ref="AV9:AV49">SUM(AO9:AU9)</f>
        <v>0</v>
      </c>
      <c r="AW9" s="181" t="s">
        <v>458</v>
      </c>
      <c r="AX9" s="187"/>
      <c r="AY9" s="188" t="s">
        <v>117</v>
      </c>
      <c r="AZ9" s="189" t="s">
        <v>118</v>
      </c>
      <c r="BA9" s="190"/>
      <c r="BB9" s="190"/>
      <c r="BC9" s="190"/>
      <c r="BD9" s="190"/>
      <c r="BE9" s="191">
        <f aca="true" t="shared" si="9" ref="BE9:BJ9">SUM(BE10:BE15)</f>
        <v>0</v>
      </c>
      <c r="BF9" s="191">
        <f t="shared" si="9"/>
        <v>0</v>
      </c>
      <c r="BG9" s="191">
        <f t="shared" si="9"/>
        <v>0</v>
      </c>
      <c r="BH9" s="191">
        <f t="shared" si="9"/>
        <v>0</v>
      </c>
      <c r="BI9" s="191">
        <f t="shared" si="9"/>
        <v>0</v>
      </c>
      <c r="BJ9" s="191">
        <f t="shared" si="9"/>
        <v>0</v>
      </c>
      <c r="BK9" s="181" t="s">
        <v>536</v>
      </c>
      <c r="BL9" s="187"/>
      <c r="BM9" s="188" t="s">
        <v>117</v>
      </c>
      <c r="BN9" s="189" t="s">
        <v>118</v>
      </c>
      <c r="BO9" s="190"/>
      <c r="BP9" s="190"/>
      <c r="BQ9" s="190"/>
      <c r="BR9" s="190"/>
      <c r="BS9" s="191">
        <f>SUM(BS10:BS15)</f>
        <v>0</v>
      </c>
      <c r="BT9" s="191">
        <f>SUM(BT10:BT15)</f>
        <v>0</v>
      </c>
      <c r="BU9" s="191">
        <f>SUM(BU10:BU15)</f>
        <v>0</v>
      </c>
      <c r="BV9" s="280">
        <f aca="true" t="shared" si="10" ref="BV9:BV50">SUM(BE9:BJ9,BS9:BU9)</f>
        <v>0</v>
      </c>
      <c r="BW9" s="191">
        <f aca="true" t="shared" si="11" ref="BW9:BW49">SUM(BV9,AV9,AF9)</f>
        <v>1595630</v>
      </c>
    </row>
    <row r="10" spans="1:75" s="57" customFormat="1" ht="19.5" customHeight="1" thickBot="1">
      <c r="A10" s="133" t="s">
        <v>26</v>
      </c>
      <c r="B10" s="54"/>
      <c r="C10" s="55"/>
      <c r="D10" s="135" t="s">
        <v>678</v>
      </c>
      <c r="E10" s="136" t="s">
        <v>684</v>
      </c>
      <c r="F10" s="56"/>
      <c r="G10" s="56"/>
      <c r="H10" s="56"/>
      <c r="I10" s="137"/>
      <c r="J10" s="137"/>
      <c r="K10" s="137"/>
      <c r="L10" s="137"/>
      <c r="M10" s="137"/>
      <c r="N10" s="137"/>
      <c r="O10" s="137"/>
      <c r="P10" s="137"/>
      <c r="Q10" s="133" t="s">
        <v>253</v>
      </c>
      <c r="R10" s="54"/>
      <c r="S10" s="55"/>
      <c r="T10" s="135" t="s">
        <v>678</v>
      </c>
      <c r="U10" s="136" t="s">
        <v>684</v>
      </c>
      <c r="V10" s="56"/>
      <c r="W10" s="56"/>
      <c r="X10" s="56"/>
      <c r="Y10" s="137"/>
      <c r="Z10" s="137"/>
      <c r="AA10" s="137"/>
      <c r="AB10" s="137">
        <v>1000</v>
      </c>
      <c r="AC10" s="137"/>
      <c r="AD10" s="137"/>
      <c r="AE10" s="137"/>
      <c r="AF10" s="105">
        <f t="shared" si="6"/>
        <v>1000</v>
      </c>
      <c r="AG10" s="133" t="s">
        <v>379</v>
      </c>
      <c r="AH10" s="54"/>
      <c r="AI10" s="55"/>
      <c r="AJ10" s="135" t="s">
        <v>678</v>
      </c>
      <c r="AK10" s="136" t="s">
        <v>684</v>
      </c>
      <c r="AL10" s="56"/>
      <c r="AM10" s="56"/>
      <c r="AN10" s="56"/>
      <c r="AO10" s="137"/>
      <c r="AP10" s="137"/>
      <c r="AQ10" s="137"/>
      <c r="AR10" s="137"/>
      <c r="AS10" s="137"/>
      <c r="AT10" s="137"/>
      <c r="AU10" s="137"/>
      <c r="AV10" s="105">
        <f t="shared" si="8"/>
        <v>0</v>
      </c>
      <c r="AW10" s="133" t="s">
        <v>459</v>
      </c>
      <c r="AX10" s="54"/>
      <c r="AY10" s="55"/>
      <c r="AZ10" s="135" t="s">
        <v>678</v>
      </c>
      <c r="BA10" s="136" t="s">
        <v>684</v>
      </c>
      <c r="BB10" s="56"/>
      <c r="BC10" s="56"/>
      <c r="BD10" s="56"/>
      <c r="BE10" s="137"/>
      <c r="BF10" s="137"/>
      <c r="BG10" s="137"/>
      <c r="BH10" s="137"/>
      <c r="BI10" s="137"/>
      <c r="BJ10" s="137"/>
      <c r="BK10" s="133" t="s">
        <v>537</v>
      </c>
      <c r="BL10" s="54"/>
      <c r="BM10" s="55"/>
      <c r="BN10" s="135" t="s">
        <v>678</v>
      </c>
      <c r="BO10" s="136" t="s">
        <v>684</v>
      </c>
      <c r="BP10" s="56"/>
      <c r="BQ10" s="56"/>
      <c r="BR10" s="56"/>
      <c r="BS10" s="137"/>
      <c r="BT10" s="137"/>
      <c r="BU10" s="137"/>
      <c r="BV10" s="105">
        <f t="shared" si="10"/>
        <v>0</v>
      </c>
      <c r="BW10" s="137">
        <f t="shared" si="11"/>
        <v>1000</v>
      </c>
    </row>
    <row r="11" spans="1:75" s="139" customFormat="1" ht="19.5" customHeight="1" thickBot="1">
      <c r="A11" s="133" t="s">
        <v>28</v>
      </c>
      <c r="B11" s="138"/>
      <c r="C11" s="55"/>
      <c r="D11" s="121" t="s">
        <v>679</v>
      </c>
      <c r="E11" s="136" t="s">
        <v>685</v>
      </c>
      <c r="F11" s="56"/>
      <c r="G11" s="56"/>
      <c r="H11" s="56"/>
      <c r="I11" s="137"/>
      <c r="J11" s="137"/>
      <c r="K11" s="137"/>
      <c r="L11" s="137"/>
      <c r="M11" s="137"/>
      <c r="N11" s="137"/>
      <c r="O11" s="137"/>
      <c r="P11" s="137"/>
      <c r="Q11" s="133" t="s">
        <v>254</v>
      </c>
      <c r="R11" s="138"/>
      <c r="S11" s="55"/>
      <c r="T11" s="121" t="s">
        <v>679</v>
      </c>
      <c r="U11" s="136" t="s">
        <v>685</v>
      </c>
      <c r="V11" s="56"/>
      <c r="W11" s="56"/>
      <c r="X11" s="56"/>
      <c r="Y11" s="137"/>
      <c r="Z11" s="137"/>
      <c r="AA11" s="137"/>
      <c r="AB11" s="137"/>
      <c r="AC11" s="137"/>
      <c r="AD11" s="137"/>
      <c r="AE11" s="137"/>
      <c r="AF11" s="273">
        <f t="shared" si="6"/>
        <v>0</v>
      </c>
      <c r="AG11" s="133" t="s">
        <v>380</v>
      </c>
      <c r="AH11" s="138"/>
      <c r="AI11" s="55"/>
      <c r="AJ11" s="121" t="s">
        <v>679</v>
      </c>
      <c r="AK11" s="136" t="s">
        <v>685</v>
      </c>
      <c r="AL11" s="56"/>
      <c r="AM11" s="56"/>
      <c r="AN11" s="56"/>
      <c r="AO11" s="137"/>
      <c r="AP11" s="137"/>
      <c r="AQ11" s="137"/>
      <c r="AR11" s="137"/>
      <c r="AS11" s="137"/>
      <c r="AT11" s="137"/>
      <c r="AU11" s="137"/>
      <c r="AV11" s="273">
        <f t="shared" si="8"/>
        <v>0</v>
      </c>
      <c r="AW11" s="133" t="s">
        <v>460</v>
      </c>
      <c r="AX11" s="138"/>
      <c r="AY11" s="55"/>
      <c r="AZ11" s="121" t="s">
        <v>679</v>
      </c>
      <c r="BA11" s="136" t="s">
        <v>685</v>
      </c>
      <c r="BB11" s="56"/>
      <c r="BC11" s="56"/>
      <c r="BD11" s="56"/>
      <c r="BE11" s="137"/>
      <c r="BF11" s="137"/>
      <c r="BG11" s="137"/>
      <c r="BH11" s="137"/>
      <c r="BI11" s="137"/>
      <c r="BJ11" s="137"/>
      <c r="BK11" s="133" t="s">
        <v>538</v>
      </c>
      <c r="BL11" s="138"/>
      <c r="BM11" s="55"/>
      <c r="BN11" s="121" t="s">
        <v>679</v>
      </c>
      <c r="BO11" s="136" t="s">
        <v>685</v>
      </c>
      <c r="BP11" s="56"/>
      <c r="BQ11" s="56"/>
      <c r="BR11" s="56"/>
      <c r="BS11" s="137"/>
      <c r="BT11" s="137"/>
      <c r="BU11" s="137"/>
      <c r="BV11" s="273">
        <f t="shared" si="10"/>
        <v>0</v>
      </c>
      <c r="BW11" s="137">
        <f t="shared" si="11"/>
        <v>0</v>
      </c>
    </row>
    <row r="12" spans="1:75" s="139" customFormat="1" ht="19.5" customHeight="1" thickBot="1">
      <c r="A12" s="133" t="s">
        <v>29</v>
      </c>
      <c r="B12" s="138"/>
      <c r="C12" s="55"/>
      <c r="D12" s="121" t="s">
        <v>680</v>
      </c>
      <c r="E12" s="136" t="s">
        <v>686</v>
      </c>
      <c r="F12" s="56"/>
      <c r="G12" s="56"/>
      <c r="H12" s="56"/>
      <c r="I12" s="137"/>
      <c r="J12" s="137"/>
      <c r="K12" s="137"/>
      <c r="L12" s="137"/>
      <c r="M12" s="137"/>
      <c r="N12" s="137"/>
      <c r="O12" s="137"/>
      <c r="P12" s="137"/>
      <c r="Q12" s="133" t="s">
        <v>255</v>
      </c>
      <c r="R12" s="138"/>
      <c r="S12" s="55"/>
      <c r="T12" s="121" t="s">
        <v>680</v>
      </c>
      <c r="U12" s="136" t="s">
        <v>686</v>
      </c>
      <c r="V12" s="56"/>
      <c r="W12" s="56"/>
      <c r="X12" s="56"/>
      <c r="Y12" s="137"/>
      <c r="Z12" s="137"/>
      <c r="AA12" s="137"/>
      <c r="AB12" s="137">
        <v>48030</v>
      </c>
      <c r="AC12" s="137"/>
      <c r="AD12" s="137"/>
      <c r="AE12" s="137"/>
      <c r="AF12" s="273">
        <f t="shared" si="6"/>
        <v>48030</v>
      </c>
      <c r="AG12" s="133" t="s">
        <v>381</v>
      </c>
      <c r="AH12" s="138"/>
      <c r="AI12" s="55"/>
      <c r="AJ12" s="121" t="s">
        <v>680</v>
      </c>
      <c r="AK12" s="136" t="s">
        <v>686</v>
      </c>
      <c r="AL12" s="56"/>
      <c r="AM12" s="56"/>
      <c r="AN12" s="56"/>
      <c r="AO12" s="137"/>
      <c r="AP12" s="137"/>
      <c r="AQ12" s="137"/>
      <c r="AR12" s="137"/>
      <c r="AS12" s="137"/>
      <c r="AT12" s="137"/>
      <c r="AU12" s="137"/>
      <c r="AV12" s="273">
        <f t="shared" si="8"/>
        <v>0</v>
      </c>
      <c r="AW12" s="133" t="s">
        <v>461</v>
      </c>
      <c r="AX12" s="138"/>
      <c r="AY12" s="55"/>
      <c r="AZ12" s="121" t="s">
        <v>680</v>
      </c>
      <c r="BA12" s="136" t="s">
        <v>686</v>
      </c>
      <c r="BB12" s="56"/>
      <c r="BC12" s="56"/>
      <c r="BD12" s="56"/>
      <c r="BE12" s="137"/>
      <c r="BF12" s="137"/>
      <c r="BG12" s="137"/>
      <c r="BH12" s="137"/>
      <c r="BI12" s="137"/>
      <c r="BJ12" s="137"/>
      <c r="BK12" s="133" t="s">
        <v>539</v>
      </c>
      <c r="BL12" s="138"/>
      <c r="BM12" s="55"/>
      <c r="BN12" s="121" t="s">
        <v>680</v>
      </c>
      <c r="BO12" s="136" t="s">
        <v>686</v>
      </c>
      <c r="BP12" s="56"/>
      <c r="BQ12" s="56"/>
      <c r="BR12" s="56"/>
      <c r="BS12" s="137"/>
      <c r="BT12" s="137"/>
      <c r="BU12" s="137"/>
      <c r="BV12" s="273">
        <f t="shared" si="10"/>
        <v>0</v>
      </c>
      <c r="BW12" s="137">
        <f t="shared" si="11"/>
        <v>48030</v>
      </c>
    </row>
    <row r="13" spans="1:75" s="139" customFormat="1" ht="19.5" customHeight="1" thickBot="1">
      <c r="A13" s="133" t="s">
        <v>31</v>
      </c>
      <c r="B13" s="138"/>
      <c r="C13" s="55"/>
      <c r="D13" s="121" t="s">
        <v>681</v>
      </c>
      <c r="E13" s="136" t="s">
        <v>687</v>
      </c>
      <c r="F13" s="56"/>
      <c r="G13" s="56"/>
      <c r="H13" s="56"/>
      <c r="I13" s="137"/>
      <c r="J13" s="137"/>
      <c r="K13" s="137"/>
      <c r="L13" s="137"/>
      <c r="M13" s="137"/>
      <c r="N13" s="137"/>
      <c r="O13" s="137"/>
      <c r="P13" s="137"/>
      <c r="Q13" s="133" t="s">
        <v>256</v>
      </c>
      <c r="R13" s="138"/>
      <c r="S13" s="55"/>
      <c r="T13" s="121" t="s">
        <v>681</v>
      </c>
      <c r="U13" s="136" t="s">
        <v>687</v>
      </c>
      <c r="V13" s="56"/>
      <c r="W13" s="56"/>
      <c r="X13" s="56"/>
      <c r="Y13" s="137"/>
      <c r="Z13" s="137"/>
      <c r="AA13" s="137"/>
      <c r="AB13" s="137">
        <v>1542300</v>
      </c>
      <c r="AC13" s="137"/>
      <c r="AD13" s="137"/>
      <c r="AE13" s="137"/>
      <c r="AF13" s="273">
        <f t="shared" si="6"/>
        <v>1542300</v>
      </c>
      <c r="AG13" s="133" t="s">
        <v>382</v>
      </c>
      <c r="AH13" s="138"/>
      <c r="AI13" s="55"/>
      <c r="AJ13" s="121" t="s">
        <v>681</v>
      </c>
      <c r="AK13" s="136" t="s">
        <v>687</v>
      </c>
      <c r="AL13" s="56"/>
      <c r="AM13" s="56"/>
      <c r="AN13" s="56"/>
      <c r="AO13" s="137"/>
      <c r="AP13" s="137"/>
      <c r="AQ13" s="137"/>
      <c r="AR13" s="137"/>
      <c r="AS13" s="137"/>
      <c r="AT13" s="137"/>
      <c r="AU13" s="137"/>
      <c r="AV13" s="273">
        <f t="shared" si="8"/>
        <v>0</v>
      </c>
      <c r="AW13" s="133" t="s">
        <v>462</v>
      </c>
      <c r="AX13" s="138"/>
      <c r="AY13" s="55"/>
      <c r="AZ13" s="121" t="s">
        <v>681</v>
      </c>
      <c r="BA13" s="136" t="s">
        <v>687</v>
      </c>
      <c r="BB13" s="56"/>
      <c r="BC13" s="56"/>
      <c r="BD13" s="56"/>
      <c r="BE13" s="137"/>
      <c r="BF13" s="137"/>
      <c r="BG13" s="137"/>
      <c r="BH13" s="137"/>
      <c r="BI13" s="137"/>
      <c r="BJ13" s="137"/>
      <c r="BK13" s="133" t="s">
        <v>540</v>
      </c>
      <c r="BL13" s="138"/>
      <c r="BM13" s="55"/>
      <c r="BN13" s="121" t="s">
        <v>681</v>
      </c>
      <c r="BO13" s="136" t="s">
        <v>687</v>
      </c>
      <c r="BP13" s="56"/>
      <c r="BQ13" s="56"/>
      <c r="BR13" s="56"/>
      <c r="BS13" s="137"/>
      <c r="BT13" s="137"/>
      <c r="BU13" s="137"/>
      <c r="BV13" s="273">
        <f t="shared" si="10"/>
        <v>0</v>
      </c>
      <c r="BW13" s="137">
        <f t="shared" si="11"/>
        <v>1542300</v>
      </c>
    </row>
    <row r="14" spans="1:75" s="139" customFormat="1" ht="19.5" customHeight="1" thickBot="1">
      <c r="A14" s="133" t="s">
        <v>32</v>
      </c>
      <c r="B14" s="138"/>
      <c r="C14" s="55"/>
      <c r="D14" s="121" t="s">
        <v>682</v>
      </c>
      <c r="E14" s="136" t="s">
        <v>688</v>
      </c>
      <c r="F14" s="56"/>
      <c r="G14" s="56"/>
      <c r="H14" s="56"/>
      <c r="I14" s="137"/>
      <c r="J14" s="137"/>
      <c r="K14" s="137"/>
      <c r="L14" s="137"/>
      <c r="M14" s="137"/>
      <c r="N14" s="137"/>
      <c r="O14" s="137"/>
      <c r="P14" s="137"/>
      <c r="Q14" s="133" t="s">
        <v>257</v>
      </c>
      <c r="R14" s="138"/>
      <c r="S14" s="55"/>
      <c r="T14" s="121" t="s">
        <v>682</v>
      </c>
      <c r="U14" s="136" t="s">
        <v>688</v>
      </c>
      <c r="V14" s="56"/>
      <c r="W14" s="56"/>
      <c r="X14" s="56"/>
      <c r="Y14" s="137"/>
      <c r="Z14" s="137"/>
      <c r="AA14" s="137"/>
      <c r="AB14" s="137">
        <v>4300</v>
      </c>
      <c r="AC14" s="137"/>
      <c r="AD14" s="137"/>
      <c r="AE14" s="137"/>
      <c r="AF14" s="273">
        <f t="shared" si="6"/>
        <v>4300</v>
      </c>
      <c r="AG14" s="133" t="s">
        <v>383</v>
      </c>
      <c r="AH14" s="138"/>
      <c r="AI14" s="55"/>
      <c r="AJ14" s="121" t="s">
        <v>682</v>
      </c>
      <c r="AK14" s="136" t="s">
        <v>688</v>
      </c>
      <c r="AL14" s="56"/>
      <c r="AM14" s="56"/>
      <c r="AN14" s="56"/>
      <c r="AO14" s="137"/>
      <c r="AP14" s="137"/>
      <c r="AQ14" s="137"/>
      <c r="AR14" s="137"/>
      <c r="AS14" s="137"/>
      <c r="AT14" s="137"/>
      <c r="AU14" s="137"/>
      <c r="AV14" s="273">
        <f t="shared" si="8"/>
        <v>0</v>
      </c>
      <c r="AW14" s="133" t="s">
        <v>463</v>
      </c>
      <c r="AX14" s="138"/>
      <c r="AY14" s="55"/>
      <c r="AZ14" s="121" t="s">
        <v>682</v>
      </c>
      <c r="BA14" s="136" t="s">
        <v>688</v>
      </c>
      <c r="BB14" s="56"/>
      <c r="BC14" s="56"/>
      <c r="BD14" s="56"/>
      <c r="BE14" s="137"/>
      <c r="BF14" s="137"/>
      <c r="BG14" s="137"/>
      <c r="BH14" s="137"/>
      <c r="BI14" s="137"/>
      <c r="BJ14" s="137"/>
      <c r="BK14" s="133" t="s">
        <v>541</v>
      </c>
      <c r="BL14" s="138"/>
      <c r="BM14" s="55"/>
      <c r="BN14" s="121" t="s">
        <v>682</v>
      </c>
      <c r="BO14" s="136" t="s">
        <v>688</v>
      </c>
      <c r="BP14" s="56"/>
      <c r="BQ14" s="56"/>
      <c r="BR14" s="56"/>
      <c r="BS14" s="137"/>
      <c r="BT14" s="137"/>
      <c r="BU14" s="137"/>
      <c r="BV14" s="273">
        <f t="shared" si="10"/>
        <v>0</v>
      </c>
      <c r="BW14" s="137">
        <f t="shared" si="11"/>
        <v>4300</v>
      </c>
    </row>
    <row r="15" spans="1:75" s="139" customFormat="1" ht="19.5" customHeight="1" thickBot="1">
      <c r="A15" s="133" t="s">
        <v>33</v>
      </c>
      <c r="B15" s="138"/>
      <c r="C15" s="55"/>
      <c r="D15" s="140" t="s">
        <v>683</v>
      </c>
      <c r="E15" s="136" t="s">
        <v>689</v>
      </c>
      <c r="F15" s="56"/>
      <c r="G15" s="56"/>
      <c r="H15" s="56"/>
      <c r="I15" s="137"/>
      <c r="J15" s="137"/>
      <c r="K15" s="137"/>
      <c r="L15" s="137"/>
      <c r="M15" s="137"/>
      <c r="N15" s="137"/>
      <c r="O15" s="137"/>
      <c r="P15" s="137"/>
      <c r="Q15" s="133" t="s">
        <v>258</v>
      </c>
      <c r="R15" s="138"/>
      <c r="S15" s="55"/>
      <c r="T15" s="140" t="s">
        <v>683</v>
      </c>
      <c r="U15" s="136" t="s">
        <v>689</v>
      </c>
      <c r="V15" s="56"/>
      <c r="W15" s="56"/>
      <c r="X15" s="56"/>
      <c r="Y15" s="137"/>
      <c r="Z15" s="137"/>
      <c r="AA15" s="137"/>
      <c r="AB15" s="137"/>
      <c r="AC15" s="137"/>
      <c r="AD15" s="137"/>
      <c r="AE15" s="137"/>
      <c r="AF15" s="273">
        <f t="shared" si="6"/>
        <v>0</v>
      </c>
      <c r="AG15" s="133" t="s">
        <v>384</v>
      </c>
      <c r="AH15" s="138"/>
      <c r="AI15" s="55"/>
      <c r="AJ15" s="140" t="s">
        <v>683</v>
      </c>
      <c r="AK15" s="136" t="s">
        <v>689</v>
      </c>
      <c r="AL15" s="56"/>
      <c r="AM15" s="56"/>
      <c r="AN15" s="56"/>
      <c r="AO15" s="137"/>
      <c r="AP15" s="137"/>
      <c r="AQ15" s="137"/>
      <c r="AR15" s="137"/>
      <c r="AS15" s="137"/>
      <c r="AT15" s="137"/>
      <c r="AU15" s="137"/>
      <c r="AV15" s="273">
        <f t="shared" si="8"/>
        <v>0</v>
      </c>
      <c r="AW15" s="133" t="s">
        <v>464</v>
      </c>
      <c r="AX15" s="138"/>
      <c r="AY15" s="55"/>
      <c r="AZ15" s="140" t="s">
        <v>683</v>
      </c>
      <c r="BA15" s="136" t="s">
        <v>689</v>
      </c>
      <c r="BB15" s="56"/>
      <c r="BC15" s="56"/>
      <c r="BD15" s="56"/>
      <c r="BE15" s="137"/>
      <c r="BF15" s="137"/>
      <c r="BG15" s="137"/>
      <c r="BH15" s="137"/>
      <c r="BI15" s="137"/>
      <c r="BJ15" s="137"/>
      <c r="BK15" s="133" t="s">
        <v>542</v>
      </c>
      <c r="BL15" s="138"/>
      <c r="BM15" s="55"/>
      <c r="BN15" s="140" t="s">
        <v>683</v>
      </c>
      <c r="BO15" s="136" t="s">
        <v>689</v>
      </c>
      <c r="BP15" s="56"/>
      <c r="BQ15" s="56"/>
      <c r="BR15" s="56"/>
      <c r="BS15" s="137"/>
      <c r="BT15" s="137"/>
      <c r="BU15" s="137"/>
      <c r="BV15" s="273">
        <f t="shared" si="10"/>
        <v>0</v>
      </c>
      <c r="BW15" s="137">
        <f t="shared" si="11"/>
        <v>0</v>
      </c>
    </row>
    <row r="16" spans="1:75" s="186" customFormat="1" ht="19.5" customHeight="1" thickBot="1">
      <c r="A16" s="181" t="s">
        <v>35</v>
      </c>
      <c r="B16" s="187"/>
      <c r="C16" s="188" t="s">
        <v>119</v>
      </c>
      <c r="D16" s="189" t="s">
        <v>121</v>
      </c>
      <c r="E16" s="190"/>
      <c r="F16" s="190"/>
      <c r="G16" s="190"/>
      <c r="H16" s="190"/>
      <c r="I16" s="191">
        <f aca="true" t="shared" si="12" ref="I16:P16">SUM(I17:I19)</f>
        <v>46615</v>
      </c>
      <c r="J16" s="191">
        <f t="shared" si="12"/>
        <v>33586</v>
      </c>
      <c r="K16" s="191">
        <f t="shared" si="12"/>
        <v>0</v>
      </c>
      <c r="L16" s="191">
        <f t="shared" si="12"/>
        <v>0</v>
      </c>
      <c r="M16" s="191">
        <f t="shared" si="12"/>
        <v>68322</v>
      </c>
      <c r="N16" s="191">
        <f t="shared" si="12"/>
        <v>7371</v>
      </c>
      <c r="O16" s="191">
        <f t="shared" si="12"/>
        <v>4653</v>
      </c>
      <c r="P16" s="191">
        <f t="shared" si="12"/>
        <v>94277</v>
      </c>
      <c r="Q16" s="181" t="s">
        <v>259</v>
      </c>
      <c r="R16" s="187"/>
      <c r="S16" s="188" t="s">
        <v>119</v>
      </c>
      <c r="T16" s="189" t="s">
        <v>121</v>
      </c>
      <c r="U16" s="190"/>
      <c r="V16" s="190"/>
      <c r="W16" s="190"/>
      <c r="X16" s="190"/>
      <c r="Y16" s="191">
        <f aca="true" t="shared" si="13" ref="Y16:AD16">SUM(Y17:Y19)</f>
        <v>0</v>
      </c>
      <c r="Z16" s="191">
        <f t="shared" si="13"/>
        <v>6098</v>
      </c>
      <c r="AA16" s="191">
        <f t="shared" si="13"/>
        <v>0</v>
      </c>
      <c r="AB16" s="191">
        <f t="shared" si="13"/>
        <v>204660</v>
      </c>
      <c r="AC16" s="191">
        <f t="shared" si="13"/>
        <v>0</v>
      </c>
      <c r="AD16" s="191">
        <f t="shared" si="13"/>
        <v>0</v>
      </c>
      <c r="AE16" s="191">
        <f>SUM(AE17:AE19)</f>
        <v>59892</v>
      </c>
      <c r="AF16" s="281">
        <f t="shared" si="6"/>
        <v>525474</v>
      </c>
      <c r="AG16" s="181" t="s">
        <v>385</v>
      </c>
      <c r="AH16" s="187"/>
      <c r="AI16" s="188" t="s">
        <v>119</v>
      </c>
      <c r="AJ16" s="189" t="s">
        <v>121</v>
      </c>
      <c r="AK16" s="190"/>
      <c r="AL16" s="190"/>
      <c r="AM16" s="190"/>
      <c r="AN16" s="190"/>
      <c r="AO16" s="191">
        <f aca="true" t="shared" si="14" ref="AO16:AU16">SUM(AO17:AO19)</f>
        <v>0</v>
      </c>
      <c r="AP16" s="191">
        <f t="shared" si="14"/>
        <v>0</v>
      </c>
      <c r="AQ16" s="191">
        <f t="shared" si="14"/>
        <v>0</v>
      </c>
      <c r="AR16" s="191">
        <f t="shared" si="14"/>
        <v>0</v>
      </c>
      <c r="AS16" s="191">
        <f t="shared" si="14"/>
        <v>0</v>
      </c>
      <c r="AT16" s="191">
        <f t="shared" si="14"/>
        <v>0</v>
      </c>
      <c r="AU16" s="191">
        <f t="shared" si="14"/>
        <v>0</v>
      </c>
      <c r="AV16" s="281">
        <f t="shared" si="8"/>
        <v>0</v>
      </c>
      <c r="AW16" s="181" t="s">
        <v>465</v>
      </c>
      <c r="AX16" s="187"/>
      <c r="AY16" s="188" t="s">
        <v>119</v>
      </c>
      <c r="AZ16" s="189" t="s">
        <v>121</v>
      </c>
      <c r="BA16" s="190"/>
      <c r="BB16" s="190"/>
      <c r="BC16" s="190"/>
      <c r="BD16" s="190"/>
      <c r="BE16" s="191">
        <f aca="true" t="shared" si="15" ref="BE16:BJ16">SUM(BE17:BE19)</f>
        <v>0</v>
      </c>
      <c r="BF16" s="191">
        <f t="shared" si="15"/>
        <v>0</v>
      </c>
      <c r="BG16" s="191">
        <f t="shared" si="15"/>
        <v>0</v>
      </c>
      <c r="BH16" s="191">
        <f t="shared" si="15"/>
        <v>0</v>
      </c>
      <c r="BI16" s="191">
        <f t="shared" si="15"/>
        <v>0</v>
      </c>
      <c r="BJ16" s="191">
        <f t="shared" si="15"/>
        <v>100</v>
      </c>
      <c r="BK16" s="181" t="s">
        <v>543</v>
      </c>
      <c r="BL16" s="187"/>
      <c r="BM16" s="188" t="s">
        <v>119</v>
      </c>
      <c r="BN16" s="189" t="s">
        <v>121</v>
      </c>
      <c r="BO16" s="190"/>
      <c r="BP16" s="190"/>
      <c r="BQ16" s="190"/>
      <c r="BR16" s="190"/>
      <c r="BS16" s="191">
        <f>SUM(BS17:BS19)</f>
        <v>0</v>
      </c>
      <c r="BT16" s="191">
        <f>SUM(BT17:BT19)</f>
        <v>0</v>
      </c>
      <c r="BU16" s="191">
        <f>SUM(BU17:BU19)</f>
        <v>0</v>
      </c>
      <c r="BV16" s="281">
        <f t="shared" si="10"/>
        <v>100</v>
      </c>
      <c r="BW16" s="191">
        <f t="shared" si="11"/>
        <v>525574</v>
      </c>
    </row>
    <row r="17" spans="1:75" s="139" customFormat="1" ht="19.5" customHeight="1" thickBot="1">
      <c r="A17" s="133" t="s">
        <v>37</v>
      </c>
      <c r="B17" s="138"/>
      <c r="C17" s="141"/>
      <c r="D17" s="142" t="s">
        <v>122</v>
      </c>
      <c r="E17" s="136" t="s">
        <v>123</v>
      </c>
      <c r="F17" s="136"/>
      <c r="G17" s="136"/>
      <c r="H17" s="123"/>
      <c r="I17" s="137">
        <v>1575</v>
      </c>
      <c r="J17" s="137">
        <v>26445</v>
      </c>
      <c r="K17" s="137"/>
      <c r="L17" s="137"/>
      <c r="M17" s="137">
        <v>50965</v>
      </c>
      <c r="N17" s="137">
        <v>6187</v>
      </c>
      <c r="O17" s="137">
        <v>3664</v>
      </c>
      <c r="P17" s="137">
        <v>74234</v>
      </c>
      <c r="Q17" s="133" t="s">
        <v>260</v>
      </c>
      <c r="R17" s="138"/>
      <c r="S17" s="141"/>
      <c r="T17" s="142" t="s">
        <v>122</v>
      </c>
      <c r="U17" s="136" t="s">
        <v>123</v>
      </c>
      <c r="V17" s="136"/>
      <c r="W17" s="136"/>
      <c r="X17" s="123"/>
      <c r="Y17" s="137"/>
      <c r="Z17" s="137">
        <v>4735</v>
      </c>
      <c r="AA17" s="137"/>
      <c r="AB17" s="137">
        <v>92062</v>
      </c>
      <c r="AC17" s="137"/>
      <c r="AD17" s="137"/>
      <c r="AE17" s="137">
        <v>47439</v>
      </c>
      <c r="AF17" s="273">
        <f t="shared" si="6"/>
        <v>307306</v>
      </c>
      <c r="AG17" s="133" t="s">
        <v>386</v>
      </c>
      <c r="AH17" s="138"/>
      <c r="AI17" s="141"/>
      <c r="AJ17" s="142" t="s">
        <v>122</v>
      </c>
      <c r="AK17" s="136" t="s">
        <v>123</v>
      </c>
      <c r="AL17" s="136"/>
      <c r="AM17" s="136"/>
      <c r="AN17" s="123"/>
      <c r="AO17" s="137"/>
      <c r="AP17" s="137"/>
      <c r="AQ17" s="137"/>
      <c r="AR17" s="137"/>
      <c r="AS17" s="137"/>
      <c r="AT17" s="137"/>
      <c r="AU17" s="137"/>
      <c r="AV17" s="273">
        <f t="shared" si="8"/>
        <v>0</v>
      </c>
      <c r="AW17" s="133" t="s">
        <v>466</v>
      </c>
      <c r="AX17" s="138"/>
      <c r="AY17" s="141"/>
      <c r="AZ17" s="142" t="s">
        <v>122</v>
      </c>
      <c r="BA17" s="136" t="s">
        <v>123</v>
      </c>
      <c r="BB17" s="136"/>
      <c r="BC17" s="136"/>
      <c r="BD17" s="123"/>
      <c r="BE17" s="137"/>
      <c r="BF17" s="137"/>
      <c r="BG17" s="137"/>
      <c r="BH17" s="137"/>
      <c r="BI17" s="137"/>
      <c r="BJ17" s="137">
        <v>100</v>
      </c>
      <c r="BK17" s="133" t="s">
        <v>544</v>
      </c>
      <c r="BL17" s="138"/>
      <c r="BM17" s="141"/>
      <c r="BN17" s="142" t="s">
        <v>122</v>
      </c>
      <c r="BO17" s="136" t="s">
        <v>123</v>
      </c>
      <c r="BP17" s="136"/>
      <c r="BQ17" s="136"/>
      <c r="BR17" s="123"/>
      <c r="BS17" s="137"/>
      <c r="BT17" s="137"/>
      <c r="BU17" s="137"/>
      <c r="BV17" s="273">
        <f t="shared" si="10"/>
        <v>100</v>
      </c>
      <c r="BW17" s="137">
        <f t="shared" si="11"/>
        <v>307406</v>
      </c>
    </row>
    <row r="18" spans="1:75" s="139" customFormat="1" ht="19.5" customHeight="1" thickBot="1">
      <c r="A18" s="133" t="s">
        <v>39</v>
      </c>
      <c r="B18" s="138"/>
      <c r="C18" s="141"/>
      <c r="D18" s="142" t="s">
        <v>124</v>
      </c>
      <c r="E18" s="136" t="s">
        <v>690</v>
      </c>
      <c r="F18" s="136"/>
      <c r="G18" s="136"/>
      <c r="H18" s="123"/>
      <c r="I18" s="137">
        <v>45040</v>
      </c>
      <c r="J18" s="137">
        <v>7141</v>
      </c>
      <c r="K18" s="137"/>
      <c r="L18" s="137"/>
      <c r="M18" s="137">
        <v>17357</v>
      </c>
      <c r="N18" s="137">
        <v>1184</v>
      </c>
      <c r="O18" s="137">
        <v>989</v>
      </c>
      <c r="P18" s="137">
        <v>20043</v>
      </c>
      <c r="Q18" s="133" t="s">
        <v>261</v>
      </c>
      <c r="R18" s="138"/>
      <c r="S18" s="141"/>
      <c r="T18" s="142" t="s">
        <v>124</v>
      </c>
      <c r="U18" s="136" t="s">
        <v>690</v>
      </c>
      <c r="V18" s="136"/>
      <c r="W18" s="136"/>
      <c r="X18" s="123"/>
      <c r="Y18" s="137"/>
      <c r="Z18" s="137">
        <v>1363</v>
      </c>
      <c r="AA18" s="137"/>
      <c r="AB18" s="137">
        <v>104376</v>
      </c>
      <c r="AC18" s="137"/>
      <c r="AD18" s="137"/>
      <c r="AE18" s="137">
        <v>12453</v>
      </c>
      <c r="AF18" s="273">
        <f t="shared" si="6"/>
        <v>209946</v>
      </c>
      <c r="AG18" s="133" t="s">
        <v>387</v>
      </c>
      <c r="AH18" s="138"/>
      <c r="AI18" s="141"/>
      <c r="AJ18" s="142" t="s">
        <v>124</v>
      </c>
      <c r="AK18" s="136" t="s">
        <v>690</v>
      </c>
      <c r="AL18" s="136"/>
      <c r="AM18" s="136"/>
      <c r="AN18" s="123"/>
      <c r="AO18" s="137"/>
      <c r="AP18" s="137"/>
      <c r="AQ18" s="137"/>
      <c r="AR18" s="137"/>
      <c r="AS18" s="137"/>
      <c r="AT18" s="137"/>
      <c r="AU18" s="137"/>
      <c r="AV18" s="273">
        <f t="shared" si="8"/>
        <v>0</v>
      </c>
      <c r="AW18" s="133" t="s">
        <v>467</v>
      </c>
      <c r="AX18" s="138"/>
      <c r="AY18" s="141"/>
      <c r="AZ18" s="142" t="s">
        <v>124</v>
      </c>
      <c r="BA18" s="136" t="s">
        <v>690</v>
      </c>
      <c r="BB18" s="136"/>
      <c r="BC18" s="136"/>
      <c r="BD18" s="123"/>
      <c r="BE18" s="137"/>
      <c r="BF18" s="137"/>
      <c r="BG18" s="137"/>
      <c r="BH18" s="137"/>
      <c r="BI18" s="137"/>
      <c r="BJ18" s="137"/>
      <c r="BK18" s="133" t="s">
        <v>545</v>
      </c>
      <c r="BL18" s="138"/>
      <c r="BM18" s="141"/>
      <c r="BN18" s="142" t="s">
        <v>124</v>
      </c>
      <c r="BO18" s="136" t="s">
        <v>690</v>
      </c>
      <c r="BP18" s="136"/>
      <c r="BQ18" s="136"/>
      <c r="BR18" s="123"/>
      <c r="BS18" s="137"/>
      <c r="BT18" s="137"/>
      <c r="BU18" s="137"/>
      <c r="BV18" s="273">
        <f t="shared" si="10"/>
        <v>0</v>
      </c>
      <c r="BW18" s="137">
        <f t="shared" si="11"/>
        <v>209946</v>
      </c>
    </row>
    <row r="19" spans="1:75" s="139" customFormat="1" ht="19.5" customHeight="1" thickBot="1">
      <c r="A19" s="133" t="s">
        <v>40</v>
      </c>
      <c r="B19" s="138"/>
      <c r="C19" s="141"/>
      <c r="D19" s="142" t="s">
        <v>125</v>
      </c>
      <c r="E19" s="123" t="s">
        <v>691</v>
      </c>
      <c r="F19" s="123"/>
      <c r="G19" s="123"/>
      <c r="H19" s="123"/>
      <c r="I19" s="137"/>
      <c r="J19" s="137"/>
      <c r="K19" s="137"/>
      <c r="L19" s="137"/>
      <c r="M19" s="137"/>
      <c r="N19" s="137"/>
      <c r="O19" s="137"/>
      <c r="P19" s="137"/>
      <c r="Q19" s="133" t="s">
        <v>262</v>
      </c>
      <c r="R19" s="138"/>
      <c r="S19" s="141"/>
      <c r="T19" s="142" t="s">
        <v>125</v>
      </c>
      <c r="U19" s="123" t="s">
        <v>691</v>
      </c>
      <c r="V19" s="123"/>
      <c r="W19" s="123"/>
      <c r="X19" s="123"/>
      <c r="Y19" s="137"/>
      <c r="Z19" s="137"/>
      <c r="AA19" s="137"/>
      <c r="AB19" s="137">
        <v>8222</v>
      </c>
      <c r="AC19" s="137"/>
      <c r="AD19" s="137"/>
      <c r="AE19" s="137"/>
      <c r="AF19" s="273">
        <f t="shared" si="6"/>
        <v>8222</v>
      </c>
      <c r="AG19" s="133" t="s">
        <v>388</v>
      </c>
      <c r="AH19" s="138"/>
      <c r="AI19" s="141"/>
      <c r="AJ19" s="142" t="s">
        <v>125</v>
      </c>
      <c r="AK19" s="123" t="s">
        <v>691</v>
      </c>
      <c r="AL19" s="123"/>
      <c r="AM19" s="123"/>
      <c r="AN19" s="123"/>
      <c r="AO19" s="137"/>
      <c r="AP19" s="137"/>
      <c r="AQ19" s="137"/>
      <c r="AR19" s="137"/>
      <c r="AS19" s="137"/>
      <c r="AT19" s="137"/>
      <c r="AU19" s="137"/>
      <c r="AV19" s="273">
        <f t="shared" si="8"/>
        <v>0</v>
      </c>
      <c r="AW19" s="133" t="s">
        <v>468</v>
      </c>
      <c r="AX19" s="138"/>
      <c r="AY19" s="141"/>
      <c r="AZ19" s="142" t="s">
        <v>125</v>
      </c>
      <c r="BA19" s="123" t="s">
        <v>691</v>
      </c>
      <c r="BB19" s="123"/>
      <c r="BC19" s="123"/>
      <c r="BD19" s="123"/>
      <c r="BE19" s="137"/>
      <c r="BF19" s="137"/>
      <c r="BG19" s="137"/>
      <c r="BH19" s="137"/>
      <c r="BI19" s="137"/>
      <c r="BJ19" s="137"/>
      <c r="BK19" s="133" t="s">
        <v>546</v>
      </c>
      <c r="BL19" s="138"/>
      <c r="BM19" s="141"/>
      <c r="BN19" s="142" t="s">
        <v>125</v>
      </c>
      <c r="BO19" s="123" t="s">
        <v>691</v>
      </c>
      <c r="BP19" s="123"/>
      <c r="BQ19" s="123"/>
      <c r="BR19" s="123"/>
      <c r="BS19" s="137"/>
      <c r="BT19" s="137"/>
      <c r="BU19" s="137"/>
      <c r="BV19" s="273">
        <f t="shared" si="10"/>
        <v>0</v>
      </c>
      <c r="BW19" s="137">
        <f t="shared" si="11"/>
        <v>8222</v>
      </c>
    </row>
    <row r="20" spans="1:75" s="186" customFormat="1" ht="19.5" customHeight="1" thickBot="1">
      <c r="A20" s="181" t="s">
        <v>42</v>
      </c>
      <c r="B20" s="187"/>
      <c r="C20" s="188" t="s">
        <v>120</v>
      </c>
      <c r="D20" s="192" t="s">
        <v>692</v>
      </c>
      <c r="E20" s="193"/>
      <c r="F20" s="193"/>
      <c r="G20" s="193"/>
      <c r="H20" s="193"/>
      <c r="I20" s="194">
        <f>SUM(I21:I22)</f>
        <v>0</v>
      </c>
      <c r="J20" s="194">
        <f aca="true" t="shared" si="16" ref="J20:P20">SUM(J21:J22)</f>
        <v>51425</v>
      </c>
      <c r="K20" s="194">
        <f t="shared" si="16"/>
        <v>0</v>
      </c>
      <c r="L20" s="194">
        <f t="shared" si="16"/>
        <v>0</v>
      </c>
      <c r="M20" s="194">
        <f t="shared" si="16"/>
        <v>276085</v>
      </c>
      <c r="N20" s="194">
        <f t="shared" si="16"/>
        <v>21374</v>
      </c>
      <c r="O20" s="194">
        <f t="shared" si="16"/>
        <v>153886</v>
      </c>
      <c r="P20" s="194">
        <f t="shared" si="16"/>
        <v>0</v>
      </c>
      <c r="Q20" s="181" t="s">
        <v>263</v>
      </c>
      <c r="R20" s="187"/>
      <c r="S20" s="188" t="s">
        <v>120</v>
      </c>
      <c r="T20" s="192" t="s">
        <v>692</v>
      </c>
      <c r="U20" s="193"/>
      <c r="V20" s="193"/>
      <c r="W20" s="193"/>
      <c r="X20" s="193"/>
      <c r="Y20" s="194">
        <f aca="true" t="shared" si="17" ref="Y20:AD20">SUM(Y21:Y22)</f>
        <v>0</v>
      </c>
      <c r="Z20" s="194">
        <f t="shared" si="17"/>
        <v>0</v>
      </c>
      <c r="AA20" s="194">
        <f t="shared" si="17"/>
        <v>35953</v>
      </c>
      <c r="AB20" s="194">
        <f t="shared" si="17"/>
        <v>259647</v>
      </c>
      <c r="AC20" s="194">
        <f t="shared" si="17"/>
        <v>0</v>
      </c>
      <c r="AD20" s="194">
        <f t="shared" si="17"/>
        <v>0</v>
      </c>
      <c r="AE20" s="194">
        <f>SUM(AE21:AE22)</f>
        <v>0</v>
      </c>
      <c r="AF20" s="282">
        <f t="shared" si="6"/>
        <v>798370</v>
      </c>
      <c r="AG20" s="181" t="s">
        <v>389</v>
      </c>
      <c r="AH20" s="187"/>
      <c r="AI20" s="188" t="s">
        <v>120</v>
      </c>
      <c r="AJ20" s="192" t="s">
        <v>692</v>
      </c>
      <c r="AK20" s="193"/>
      <c r="AL20" s="193"/>
      <c r="AM20" s="193"/>
      <c r="AN20" s="193"/>
      <c r="AO20" s="194">
        <f>SUM(AO21:AO22)</f>
        <v>0</v>
      </c>
      <c r="AP20" s="194">
        <f aca="true" t="shared" si="18" ref="AP20:AU20">SUM(AP21:AP22)</f>
        <v>0</v>
      </c>
      <c r="AQ20" s="194">
        <f t="shared" si="18"/>
        <v>0</v>
      </c>
      <c r="AR20" s="194">
        <f t="shared" si="18"/>
        <v>3224</v>
      </c>
      <c r="AS20" s="194">
        <f t="shared" si="18"/>
        <v>0</v>
      </c>
      <c r="AT20" s="194">
        <f t="shared" si="18"/>
        <v>0</v>
      </c>
      <c r="AU20" s="194">
        <f t="shared" si="18"/>
        <v>2250</v>
      </c>
      <c r="AV20" s="282">
        <f t="shared" si="8"/>
        <v>5474</v>
      </c>
      <c r="AW20" s="181" t="s">
        <v>469</v>
      </c>
      <c r="AX20" s="187"/>
      <c r="AY20" s="188" t="s">
        <v>120</v>
      </c>
      <c r="AZ20" s="192" t="s">
        <v>692</v>
      </c>
      <c r="BA20" s="193"/>
      <c r="BB20" s="193"/>
      <c r="BC20" s="193"/>
      <c r="BD20" s="193"/>
      <c r="BE20" s="194">
        <f aca="true" t="shared" si="19" ref="BE20:BJ20">SUM(BE21:BE22)</f>
        <v>44426</v>
      </c>
      <c r="BF20" s="194">
        <f t="shared" si="19"/>
        <v>13621</v>
      </c>
      <c r="BG20" s="194">
        <f t="shared" si="19"/>
        <v>0</v>
      </c>
      <c r="BH20" s="194">
        <f t="shared" si="19"/>
        <v>0</v>
      </c>
      <c r="BI20" s="194">
        <f t="shared" si="19"/>
        <v>0</v>
      </c>
      <c r="BJ20" s="194">
        <f t="shared" si="19"/>
        <v>0</v>
      </c>
      <c r="BK20" s="181" t="s">
        <v>547</v>
      </c>
      <c r="BL20" s="187"/>
      <c r="BM20" s="188" t="s">
        <v>120</v>
      </c>
      <c r="BN20" s="192" t="s">
        <v>692</v>
      </c>
      <c r="BO20" s="193"/>
      <c r="BP20" s="193"/>
      <c r="BQ20" s="193"/>
      <c r="BR20" s="193"/>
      <c r="BS20" s="194">
        <f>SUM(BS21:BS22)</f>
        <v>0</v>
      </c>
      <c r="BT20" s="194">
        <f>SUM(BT21:BT22)</f>
        <v>0</v>
      </c>
      <c r="BU20" s="194">
        <f>SUM(BU21:BU22)</f>
        <v>0</v>
      </c>
      <c r="BV20" s="282">
        <f t="shared" si="10"/>
        <v>58047</v>
      </c>
      <c r="BW20" s="194">
        <f t="shared" si="11"/>
        <v>861891</v>
      </c>
    </row>
    <row r="21" spans="1:75" s="139" customFormat="1" ht="19.5" customHeight="1" thickBot="1">
      <c r="A21" s="133" t="s">
        <v>43</v>
      </c>
      <c r="B21" s="138"/>
      <c r="C21" s="141"/>
      <c r="D21" s="121" t="s">
        <v>122</v>
      </c>
      <c r="E21" s="358" t="s">
        <v>697</v>
      </c>
      <c r="F21" s="358"/>
      <c r="G21" s="358"/>
      <c r="H21" s="359"/>
      <c r="I21" s="137"/>
      <c r="J21" s="137">
        <v>40184</v>
      </c>
      <c r="K21" s="137"/>
      <c r="L21" s="137"/>
      <c r="M21" s="137">
        <v>274135</v>
      </c>
      <c r="N21" s="137">
        <v>16704</v>
      </c>
      <c r="O21" s="137">
        <v>118353</v>
      </c>
      <c r="P21" s="137"/>
      <c r="Q21" s="133" t="s">
        <v>264</v>
      </c>
      <c r="R21" s="138"/>
      <c r="S21" s="141"/>
      <c r="T21" s="121" t="s">
        <v>122</v>
      </c>
      <c r="U21" s="358" t="s">
        <v>697</v>
      </c>
      <c r="V21" s="358"/>
      <c r="W21" s="358"/>
      <c r="X21" s="359"/>
      <c r="Y21" s="137"/>
      <c r="Z21" s="137"/>
      <c r="AA21" s="137"/>
      <c r="AB21" s="137">
        <v>179656</v>
      </c>
      <c r="AC21" s="137"/>
      <c r="AD21" s="137"/>
      <c r="AE21" s="137"/>
      <c r="AF21" s="273">
        <f t="shared" si="6"/>
        <v>629032</v>
      </c>
      <c r="AG21" s="133" t="s">
        <v>390</v>
      </c>
      <c r="AH21" s="138"/>
      <c r="AI21" s="141"/>
      <c r="AJ21" s="121" t="s">
        <v>122</v>
      </c>
      <c r="AK21" s="358" t="s">
        <v>697</v>
      </c>
      <c r="AL21" s="358"/>
      <c r="AM21" s="358"/>
      <c r="AN21" s="359"/>
      <c r="AO21" s="137"/>
      <c r="AP21" s="137"/>
      <c r="AQ21" s="137"/>
      <c r="AR21" s="137"/>
      <c r="AS21" s="137"/>
      <c r="AT21" s="137"/>
      <c r="AU21" s="137">
        <v>2250</v>
      </c>
      <c r="AV21" s="273">
        <f t="shared" si="8"/>
        <v>2250</v>
      </c>
      <c r="AW21" s="133" t="s">
        <v>470</v>
      </c>
      <c r="AX21" s="138"/>
      <c r="AY21" s="141"/>
      <c r="AZ21" s="121" t="s">
        <v>122</v>
      </c>
      <c r="BA21" s="358" t="s">
        <v>697</v>
      </c>
      <c r="BB21" s="358"/>
      <c r="BC21" s="358"/>
      <c r="BD21" s="359"/>
      <c r="BE21" s="137">
        <v>44426</v>
      </c>
      <c r="BF21" s="137">
        <v>13621</v>
      </c>
      <c r="BG21" s="137"/>
      <c r="BH21" s="137"/>
      <c r="BI21" s="137"/>
      <c r="BJ21" s="137"/>
      <c r="BK21" s="133" t="s">
        <v>548</v>
      </c>
      <c r="BL21" s="138"/>
      <c r="BM21" s="141"/>
      <c r="BN21" s="121" t="s">
        <v>122</v>
      </c>
      <c r="BO21" s="358" t="s">
        <v>697</v>
      </c>
      <c r="BP21" s="358"/>
      <c r="BQ21" s="358"/>
      <c r="BR21" s="359"/>
      <c r="BS21" s="137"/>
      <c r="BT21" s="137"/>
      <c r="BU21" s="137"/>
      <c r="BV21" s="273">
        <f t="shared" si="10"/>
        <v>58047</v>
      </c>
      <c r="BW21" s="137">
        <f t="shared" si="11"/>
        <v>689329</v>
      </c>
    </row>
    <row r="22" spans="1:75" s="139" customFormat="1" ht="19.5" customHeight="1" thickBot="1">
      <c r="A22" s="133" t="s">
        <v>44</v>
      </c>
      <c r="B22" s="138"/>
      <c r="C22" s="141"/>
      <c r="D22" s="121" t="s">
        <v>694</v>
      </c>
      <c r="E22" s="136" t="s">
        <v>698</v>
      </c>
      <c r="F22" s="143"/>
      <c r="G22" s="143"/>
      <c r="H22" s="136"/>
      <c r="I22" s="137"/>
      <c r="J22" s="137">
        <v>11241</v>
      </c>
      <c r="K22" s="137"/>
      <c r="L22" s="137"/>
      <c r="M22" s="137">
        <v>1950</v>
      </c>
      <c r="N22" s="137">
        <v>4670</v>
      </c>
      <c r="O22" s="137">
        <v>35533</v>
      </c>
      <c r="P22" s="137"/>
      <c r="Q22" s="133" t="s">
        <v>265</v>
      </c>
      <c r="R22" s="138"/>
      <c r="S22" s="141"/>
      <c r="T22" s="121" t="s">
        <v>694</v>
      </c>
      <c r="U22" s="136" t="s">
        <v>698</v>
      </c>
      <c r="V22" s="143"/>
      <c r="W22" s="143"/>
      <c r="X22" s="136"/>
      <c r="Y22" s="137"/>
      <c r="Z22" s="137"/>
      <c r="AA22" s="137">
        <v>35953</v>
      </c>
      <c r="AB22" s="137">
        <v>79991</v>
      </c>
      <c r="AC22" s="137"/>
      <c r="AD22" s="137"/>
      <c r="AE22" s="137"/>
      <c r="AF22" s="273">
        <f t="shared" si="6"/>
        <v>169338</v>
      </c>
      <c r="AG22" s="133" t="s">
        <v>391</v>
      </c>
      <c r="AH22" s="138"/>
      <c r="AI22" s="141"/>
      <c r="AJ22" s="121" t="s">
        <v>694</v>
      </c>
      <c r="AK22" s="136" t="s">
        <v>698</v>
      </c>
      <c r="AL22" s="143"/>
      <c r="AM22" s="143"/>
      <c r="AN22" s="136"/>
      <c r="AO22" s="137"/>
      <c r="AP22" s="137"/>
      <c r="AQ22" s="137"/>
      <c r="AR22" s="137">
        <v>3224</v>
      </c>
      <c r="AS22" s="137"/>
      <c r="AT22" s="137"/>
      <c r="AU22" s="137"/>
      <c r="AV22" s="273">
        <f t="shared" si="8"/>
        <v>3224</v>
      </c>
      <c r="AW22" s="133" t="s">
        <v>471</v>
      </c>
      <c r="AX22" s="138"/>
      <c r="AY22" s="141"/>
      <c r="AZ22" s="121" t="s">
        <v>694</v>
      </c>
      <c r="BA22" s="136" t="s">
        <v>698</v>
      </c>
      <c r="BB22" s="143"/>
      <c r="BC22" s="143"/>
      <c r="BD22" s="136"/>
      <c r="BE22" s="137"/>
      <c r="BF22" s="137"/>
      <c r="BG22" s="137"/>
      <c r="BH22" s="137"/>
      <c r="BI22" s="137"/>
      <c r="BJ22" s="137"/>
      <c r="BK22" s="133" t="s">
        <v>549</v>
      </c>
      <c r="BL22" s="138"/>
      <c r="BM22" s="141"/>
      <c r="BN22" s="121" t="s">
        <v>694</v>
      </c>
      <c r="BO22" s="136" t="s">
        <v>698</v>
      </c>
      <c r="BP22" s="143"/>
      <c r="BQ22" s="143"/>
      <c r="BR22" s="136"/>
      <c r="BS22" s="137"/>
      <c r="BT22" s="137"/>
      <c r="BU22" s="137"/>
      <c r="BV22" s="273">
        <f t="shared" si="10"/>
        <v>0</v>
      </c>
      <c r="BW22" s="137">
        <f t="shared" si="11"/>
        <v>172562</v>
      </c>
    </row>
    <row r="23" spans="1:75" s="196" customFormat="1" ht="19.5" customHeight="1" thickBot="1">
      <c r="A23" s="181" t="s">
        <v>45</v>
      </c>
      <c r="B23" s="195"/>
      <c r="C23" s="188" t="s">
        <v>126</v>
      </c>
      <c r="D23" s="192" t="s">
        <v>693</v>
      </c>
      <c r="E23" s="193"/>
      <c r="F23" s="190"/>
      <c r="G23" s="190"/>
      <c r="H23" s="190"/>
      <c r="I23" s="191">
        <f>SUM(I24:I25)</f>
        <v>1619</v>
      </c>
      <c r="J23" s="191">
        <f aca="true" t="shared" si="20" ref="J23:P23">SUM(J24:J25)</f>
        <v>0</v>
      </c>
      <c r="K23" s="191">
        <f t="shared" si="20"/>
        <v>0</v>
      </c>
      <c r="L23" s="191">
        <f t="shared" si="20"/>
        <v>0</v>
      </c>
      <c r="M23" s="191">
        <f t="shared" si="20"/>
        <v>0</v>
      </c>
      <c r="N23" s="191">
        <f t="shared" si="20"/>
        <v>600</v>
      </c>
      <c r="O23" s="191">
        <f t="shared" si="20"/>
        <v>0</v>
      </c>
      <c r="P23" s="191">
        <f t="shared" si="20"/>
        <v>0</v>
      </c>
      <c r="Q23" s="181" t="s">
        <v>266</v>
      </c>
      <c r="R23" s="195"/>
      <c r="S23" s="188" t="s">
        <v>126</v>
      </c>
      <c r="T23" s="192" t="s">
        <v>693</v>
      </c>
      <c r="U23" s="193"/>
      <c r="V23" s="190"/>
      <c r="W23" s="190"/>
      <c r="X23" s="190"/>
      <c r="Y23" s="191">
        <f aca="true" t="shared" si="21" ref="Y23:AD23">SUM(Y24:Y25)</f>
        <v>0</v>
      </c>
      <c r="Z23" s="191">
        <f t="shared" si="21"/>
        <v>7920</v>
      </c>
      <c r="AA23" s="191">
        <f t="shared" si="21"/>
        <v>0</v>
      </c>
      <c r="AB23" s="191">
        <f t="shared" si="21"/>
        <v>290</v>
      </c>
      <c r="AC23" s="191">
        <f t="shared" si="21"/>
        <v>0</v>
      </c>
      <c r="AD23" s="191">
        <f t="shared" si="21"/>
        <v>0</v>
      </c>
      <c r="AE23" s="191">
        <f>SUM(AE24:AE25)</f>
        <v>0</v>
      </c>
      <c r="AF23" s="283">
        <f t="shared" si="6"/>
        <v>10429</v>
      </c>
      <c r="AG23" s="181" t="s">
        <v>392</v>
      </c>
      <c r="AH23" s="195"/>
      <c r="AI23" s="188" t="s">
        <v>126</v>
      </c>
      <c r="AJ23" s="192" t="s">
        <v>693</v>
      </c>
      <c r="AK23" s="193"/>
      <c r="AL23" s="190"/>
      <c r="AM23" s="190"/>
      <c r="AN23" s="190"/>
      <c r="AO23" s="191">
        <f>SUM(AO24:AO25)</f>
        <v>0</v>
      </c>
      <c r="AP23" s="191">
        <f aca="true" t="shared" si="22" ref="AP23:AU23">SUM(AP24:AP25)</f>
        <v>0</v>
      </c>
      <c r="AQ23" s="191">
        <f t="shared" si="22"/>
        <v>0</v>
      </c>
      <c r="AR23" s="191">
        <f t="shared" si="22"/>
        <v>0</v>
      </c>
      <c r="AS23" s="191">
        <f t="shared" si="22"/>
        <v>0</v>
      </c>
      <c r="AT23" s="191">
        <f t="shared" si="22"/>
        <v>0</v>
      </c>
      <c r="AU23" s="191">
        <f t="shared" si="22"/>
        <v>0</v>
      </c>
      <c r="AV23" s="283">
        <f t="shared" si="8"/>
        <v>0</v>
      </c>
      <c r="AW23" s="181" t="s">
        <v>472</v>
      </c>
      <c r="AX23" s="195"/>
      <c r="AY23" s="188" t="s">
        <v>126</v>
      </c>
      <c r="AZ23" s="192" t="s">
        <v>693</v>
      </c>
      <c r="BA23" s="193"/>
      <c r="BB23" s="190"/>
      <c r="BC23" s="190"/>
      <c r="BD23" s="190"/>
      <c r="BE23" s="191">
        <f aca="true" t="shared" si="23" ref="BE23:BJ23">SUM(BE24:BE25)</f>
        <v>0</v>
      </c>
      <c r="BF23" s="191">
        <f t="shared" si="23"/>
        <v>0</v>
      </c>
      <c r="BG23" s="191">
        <f t="shared" si="23"/>
        <v>0</v>
      </c>
      <c r="BH23" s="191">
        <f t="shared" si="23"/>
        <v>0</v>
      </c>
      <c r="BI23" s="191">
        <f t="shared" si="23"/>
        <v>0</v>
      </c>
      <c r="BJ23" s="191">
        <f t="shared" si="23"/>
        <v>0</v>
      </c>
      <c r="BK23" s="181" t="s">
        <v>550</v>
      </c>
      <c r="BL23" s="195"/>
      <c r="BM23" s="188" t="s">
        <v>126</v>
      </c>
      <c r="BN23" s="192" t="s">
        <v>693</v>
      </c>
      <c r="BO23" s="193"/>
      <c r="BP23" s="190"/>
      <c r="BQ23" s="190"/>
      <c r="BR23" s="190"/>
      <c r="BS23" s="191">
        <f>SUM(BS24:BS25)</f>
        <v>0</v>
      </c>
      <c r="BT23" s="191">
        <f>SUM(BT24:BT25)</f>
        <v>0</v>
      </c>
      <c r="BU23" s="191">
        <f>SUM(BU24:BU25)</f>
        <v>0</v>
      </c>
      <c r="BV23" s="283">
        <f t="shared" si="10"/>
        <v>0</v>
      </c>
      <c r="BW23" s="191">
        <f t="shared" si="11"/>
        <v>10429</v>
      </c>
    </row>
    <row r="24" spans="1:75" s="139" customFormat="1" ht="19.5" customHeight="1" thickBot="1">
      <c r="A24" s="133" t="s">
        <v>46</v>
      </c>
      <c r="B24" s="138"/>
      <c r="C24" s="144"/>
      <c r="D24" s="121" t="s">
        <v>147</v>
      </c>
      <c r="E24" s="123" t="s">
        <v>695</v>
      </c>
      <c r="F24" s="145"/>
      <c r="G24" s="124"/>
      <c r="H24" s="124"/>
      <c r="I24" s="137"/>
      <c r="J24" s="137"/>
      <c r="K24" s="137"/>
      <c r="L24" s="137"/>
      <c r="M24" s="137"/>
      <c r="N24" s="137"/>
      <c r="O24" s="137"/>
      <c r="P24" s="137"/>
      <c r="Q24" s="133" t="s">
        <v>267</v>
      </c>
      <c r="R24" s="138"/>
      <c r="S24" s="144"/>
      <c r="T24" s="121" t="s">
        <v>147</v>
      </c>
      <c r="U24" s="123" t="s">
        <v>695</v>
      </c>
      <c r="V24" s="145"/>
      <c r="W24" s="124"/>
      <c r="X24" s="124"/>
      <c r="Y24" s="137"/>
      <c r="Z24" s="137">
        <v>7920</v>
      </c>
      <c r="AA24" s="137"/>
      <c r="AB24" s="137"/>
      <c r="AC24" s="137"/>
      <c r="AD24" s="137"/>
      <c r="AE24" s="137"/>
      <c r="AF24" s="273">
        <f t="shared" si="6"/>
        <v>7920</v>
      </c>
      <c r="AG24" s="133" t="s">
        <v>393</v>
      </c>
      <c r="AH24" s="138"/>
      <c r="AI24" s="144"/>
      <c r="AJ24" s="121" t="s">
        <v>147</v>
      </c>
      <c r="AK24" s="123" t="s">
        <v>695</v>
      </c>
      <c r="AL24" s="145"/>
      <c r="AM24" s="124"/>
      <c r="AN24" s="124"/>
      <c r="AO24" s="137"/>
      <c r="AP24" s="137"/>
      <c r="AQ24" s="137"/>
      <c r="AR24" s="137"/>
      <c r="AS24" s="137"/>
      <c r="AT24" s="137"/>
      <c r="AU24" s="137"/>
      <c r="AV24" s="273">
        <f t="shared" si="8"/>
        <v>0</v>
      </c>
      <c r="AW24" s="133" t="s">
        <v>473</v>
      </c>
      <c r="AX24" s="138"/>
      <c r="AY24" s="144"/>
      <c r="AZ24" s="121" t="s">
        <v>147</v>
      </c>
      <c r="BA24" s="123" t="s">
        <v>695</v>
      </c>
      <c r="BB24" s="145"/>
      <c r="BC24" s="124"/>
      <c r="BD24" s="124"/>
      <c r="BE24" s="137"/>
      <c r="BF24" s="137"/>
      <c r="BG24" s="137"/>
      <c r="BH24" s="137"/>
      <c r="BI24" s="137"/>
      <c r="BJ24" s="137"/>
      <c r="BK24" s="133" t="s">
        <v>551</v>
      </c>
      <c r="BL24" s="138"/>
      <c r="BM24" s="144"/>
      <c r="BN24" s="121" t="s">
        <v>147</v>
      </c>
      <c r="BO24" s="123" t="s">
        <v>695</v>
      </c>
      <c r="BP24" s="145"/>
      <c r="BQ24" s="124"/>
      <c r="BR24" s="124"/>
      <c r="BS24" s="137"/>
      <c r="BT24" s="137"/>
      <c r="BU24" s="137"/>
      <c r="BV24" s="273">
        <f t="shared" si="10"/>
        <v>0</v>
      </c>
      <c r="BW24" s="137">
        <f t="shared" si="11"/>
        <v>7920</v>
      </c>
    </row>
    <row r="25" spans="1:75" s="139" customFormat="1" ht="19.5" customHeight="1" thickBot="1">
      <c r="A25" s="133" t="s">
        <v>48</v>
      </c>
      <c r="B25" s="138"/>
      <c r="C25" s="144"/>
      <c r="D25" s="121" t="s">
        <v>127</v>
      </c>
      <c r="E25" s="123" t="s">
        <v>696</v>
      </c>
      <c r="F25" s="145"/>
      <c r="G25" s="124"/>
      <c r="H25" s="124"/>
      <c r="I25" s="146">
        <v>1619</v>
      </c>
      <c r="J25" s="146"/>
      <c r="K25" s="146"/>
      <c r="L25" s="146"/>
      <c r="M25" s="146"/>
      <c r="N25" s="146">
        <v>600</v>
      </c>
      <c r="O25" s="146"/>
      <c r="P25" s="146"/>
      <c r="Q25" s="133" t="s">
        <v>268</v>
      </c>
      <c r="R25" s="138"/>
      <c r="S25" s="144"/>
      <c r="T25" s="121" t="s">
        <v>127</v>
      </c>
      <c r="U25" s="123" t="s">
        <v>696</v>
      </c>
      <c r="V25" s="145"/>
      <c r="W25" s="124"/>
      <c r="X25" s="124"/>
      <c r="Y25" s="146"/>
      <c r="Z25" s="146"/>
      <c r="AA25" s="146"/>
      <c r="AB25" s="146">
        <v>290</v>
      </c>
      <c r="AC25" s="146"/>
      <c r="AD25" s="146"/>
      <c r="AE25" s="146"/>
      <c r="AF25" s="274">
        <f t="shared" si="6"/>
        <v>2509</v>
      </c>
      <c r="AG25" s="133" t="s">
        <v>394</v>
      </c>
      <c r="AH25" s="138"/>
      <c r="AI25" s="144"/>
      <c r="AJ25" s="121" t="s">
        <v>127</v>
      </c>
      <c r="AK25" s="123" t="s">
        <v>696</v>
      </c>
      <c r="AL25" s="145"/>
      <c r="AM25" s="124"/>
      <c r="AN25" s="124"/>
      <c r="AO25" s="146"/>
      <c r="AP25" s="146"/>
      <c r="AQ25" s="146"/>
      <c r="AR25" s="146"/>
      <c r="AS25" s="146"/>
      <c r="AT25" s="146"/>
      <c r="AU25" s="146"/>
      <c r="AV25" s="274">
        <f t="shared" si="8"/>
        <v>0</v>
      </c>
      <c r="AW25" s="133" t="s">
        <v>474</v>
      </c>
      <c r="AX25" s="138"/>
      <c r="AY25" s="144"/>
      <c r="AZ25" s="121" t="s">
        <v>127</v>
      </c>
      <c r="BA25" s="123" t="s">
        <v>696</v>
      </c>
      <c r="BB25" s="145"/>
      <c r="BC25" s="124"/>
      <c r="BD25" s="124"/>
      <c r="BE25" s="146"/>
      <c r="BF25" s="146"/>
      <c r="BG25" s="146"/>
      <c r="BH25" s="146"/>
      <c r="BI25" s="146"/>
      <c r="BJ25" s="146"/>
      <c r="BK25" s="133" t="s">
        <v>552</v>
      </c>
      <c r="BL25" s="138"/>
      <c r="BM25" s="144"/>
      <c r="BN25" s="121" t="s">
        <v>127</v>
      </c>
      <c r="BO25" s="123" t="s">
        <v>696</v>
      </c>
      <c r="BP25" s="145"/>
      <c r="BQ25" s="124"/>
      <c r="BR25" s="124"/>
      <c r="BS25" s="146"/>
      <c r="BT25" s="146"/>
      <c r="BU25" s="146"/>
      <c r="BV25" s="274">
        <f t="shared" si="10"/>
        <v>0</v>
      </c>
      <c r="BW25" s="146">
        <f t="shared" si="11"/>
        <v>2509</v>
      </c>
    </row>
    <row r="26" spans="1:75" s="196" customFormat="1" ht="19.5" customHeight="1" thickBot="1">
      <c r="A26" s="181" t="s">
        <v>50</v>
      </c>
      <c r="B26" s="182" t="s">
        <v>134</v>
      </c>
      <c r="C26" s="183" t="s">
        <v>135</v>
      </c>
      <c r="D26" s="183"/>
      <c r="E26" s="183"/>
      <c r="F26" s="183"/>
      <c r="G26" s="183"/>
      <c r="H26" s="183"/>
      <c r="I26" s="185">
        <f>SUM(I27,I30,I33)</f>
        <v>130400</v>
      </c>
      <c r="J26" s="185">
        <f aca="true" t="shared" si="24" ref="J26:P26">SUM(J27,J30,J33)</f>
        <v>0</v>
      </c>
      <c r="K26" s="185">
        <f t="shared" si="24"/>
        <v>0</v>
      </c>
      <c r="L26" s="185">
        <f t="shared" si="24"/>
        <v>0</v>
      </c>
      <c r="M26" s="185">
        <f t="shared" si="24"/>
        <v>0</v>
      </c>
      <c r="N26" s="185">
        <f t="shared" si="24"/>
        <v>0</v>
      </c>
      <c r="O26" s="185">
        <f t="shared" si="24"/>
        <v>0</v>
      </c>
      <c r="P26" s="185">
        <f t="shared" si="24"/>
        <v>0</v>
      </c>
      <c r="Q26" s="181" t="s">
        <v>269</v>
      </c>
      <c r="R26" s="182" t="s">
        <v>134</v>
      </c>
      <c r="S26" s="183" t="s">
        <v>135</v>
      </c>
      <c r="T26" s="183"/>
      <c r="U26" s="183"/>
      <c r="V26" s="183"/>
      <c r="W26" s="183"/>
      <c r="X26" s="183"/>
      <c r="Y26" s="185">
        <f aca="true" t="shared" si="25" ref="Y26:AD26">SUM(Y27,Y30,Y33)</f>
        <v>0</v>
      </c>
      <c r="Z26" s="185">
        <f t="shared" si="25"/>
        <v>315</v>
      </c>
      <c r="AA26" s="185">
        <f t="shared" si="25"/>
        <v>1265</v>
      </c>
      <c r="AB26" s="185">
        <f t="shared" si="25"/>
        <v>109444</v>
      </c>
      <c r="AC26" s="185">
        <f t="shared" si="25"/>
        <v>0</v>
      </c>
      <c r="AD26" s="185">
        <f t="shared" si="25"/>
        <v>0</v>
      </c>
      <c r="AE26" s="185">
        <f>SUM(AE27,AE30,AE33)</f>
        <v>0</v>
      </c>
      <c r="AF26" s="284">
        <f t="shared" si="6"/>
        <v>241424</v>
      </c>
      <c r="AG26" s="181" t="s">
        <v>395</v>
      </c>
      <c r="AH26" s="182" t="s">
        <v>134</v>
      </c>
      <c r="AI26" s="183" t="s">
        <v>135</v>
      </c>
      <c r="AJ26" s="183"/>
      <c r="AK26" s="183"/>
      <c r="AL26" s="183"/>
      <c r="AM26" s="183"/>
      <c r="AN26" s="183"/>
      <c r="AO26" s="185">
        <f>SUM(AO27,AO30,AO33)</f>
        <v>0</v>
      </c>
      <c r="AP26" s="185">
        <f aca="true" t="shared" si="26" ref="AP26:AU26">SUM(AP27,AP30,AP33)</f>
        <v>0</v>
      </c>
      <c r="AQ26" s="185">
        <f t="shared" si="26"/>
        <v>0</v>
      </c>
      <c r="AR26" s="185">
        <f t="shared" si="26"/>
        <v>0</v>
      </c>
      <c r="AS26" s="185">
        <f t="shared" si="26"/>
        <v>0</v>
      </c>
      <c r="AT26" s="185">
        <f t="shared" si="26"/>
        <v>0</v>
      </c>
      <c r="AU26" s="185">
        <f t="shared" si="26"/>
        <v>2700</v>
      </c>
      <c r="AV26" s="284">
        <f t="shared" si="8"/>
        <v>2700</v>
      </c>
      <c r="AW26" s="181" t="s">
        <v>475</v>
      </c>
      <c r="AX26" s="182" t="s">
        <v>134</v>
      </c>
      <c r="AY26" s="183" t="s">
        <v>135</v>
      </c>
      <c r="AZ26" s="183"/>
      <c r="BA26" s="183"/>
      <c r="BB26" s="183"/>
      <c r="BC26" s="183"/>
      <c r="BD26" s="183"/>
      <c r="BE26" s="185">
        <f aca="true" t="shared" si="27" ref="BE26:BJ26">SUM(BE27,BE30,BE33)</f>
        <v>0</v>
      </c>
      <c r="BF26" s="185">
        <f t="shared" si="27"/>
        <v>0</v>
      </c>
      <c r="BG26" s="185">
        <f t="shared" si="27"/>
        <v>0</v>
      </c>
      <c r="BH26" s="185">
        <f t="shared" si="27"/>
        <v>0</v>
      </c>
      <c r="BI26" s="185">
        <f t="shared" si="27"/>
        <v>0</v>
      </c>
      <c r="BJ26" s="185">
        <f t="shared" si="27"/>
        <v>0</v>
      </c>
      <c r="BK26" s="181" t="s">
        <v>553</v>
      </c>
      <c r="BL26" s="182" t="s">
        <v>134</v>
      </c>
      <c r="BM26" s="183" t="s">
        <v>135</v>
      </c>
      <c r="BN26" s="183"/>
      <c r="BO26" s="183"/>
      <c r="BP26" s="183"/>
      <c r="BQ26" s="183"/>
      <c r="BR26" s="183"/>
      <c r="BS26" s="185">
        <f>SUM(BS27,BS30,BS33)</f>
        <v>0</v>
      </c>
      <c r="BT26" s="185">
        <f>SUM(BT27,BT30,BT33)</f>
        <v>0</v>
      </c>
      <c r="BU26" s="185">
        <f>SUM(BU27,BU30,BU33)</f>
        <v>0</v>
      </c>
      <c r="BV26" s="284">
        <f t="shared" si="10"/>
        <v>0</v>
      </c>
      <c r="BW26" s="185">
        <f t="shared" si="11"/>
        <v>244124</v>
      </c>
    </row>
    <row r="27" spans="1:75" s="196" customFormat="1" ht="19.5" customHeight="1" thickBot="1">
      <c r="A27" s="181" t="s">
        <v>52</v>
      </c>
      <c r="B27" s="187"/>
      <c r="C27" s="197" t="s">
        <v>136</v>
      </c>
      <c r="D27" s="198" t="s">
        <v>135</v>
      </c>
      <c r="E27" s="189"/>
      <c r="F27" s="190"/>
      <c r="G27" s="190"/>
      <c r="H27" s="190"/>
      <c r="I27" s="191">
        <f>SUM(I28:I29)</f>
        <v>1185</v>
      </c>
      <c r="J27" s="191">
        <f aca="true" t="shared" si="28" ref="J27:P27">SUM(J28:J29)</f>
        <v>0</v>
      </c>
      <c r="K27" s="191">
        <f t="shared" si="28"/>
        <v>0</v>
      </c>
      <c r="L27" s="191">
        <f t="shared" si="28"/>
        <v>0</v>
      </c>
      <c r="M27" s="191">
        <f t="shared" si="28"/>
        <v>0</v>
      </c>
      <c r="N27" s="191">
        <f t="shared" si="28"/>
        <v>0</v>
      </c>
      <c r="O27" s="191">
        <f t="shared" si="28"/>
        <v>0</v>
      </c>
      <c r="P27" s="191">
        <f t="shared" si="28"/>
        <v>0</v>
      </c>
      <c r="Q27" s="181" t="s">
        <v>270</v>
      </c>
      <c r="R27" s="187"/>
      <c r="S27" s="197" t="s">
        <v>136</v>
      </c>
      <c r="T27" s="198" t="s">
        <v>135</v>
      </c>
      <c r="U27" s="189"/>
      <c r="V27" s="190"/>
      <c r="W27" s="190"/>
      <c r="X27" s="190"/>
      <c r="Y27" s="191">
        <f aca="true" t="shared" si="29" ref="Y27:AD27">SUM(Y28:Y29)</f>
        <v>0</v>
      </c>
      <c r="Z27" s="191">
        <f t="shared" si="29"/>
        <v>0</v>
      </c>
      <c r="AA27" s="191">
        <f t="shared" si="29"/>
        <v>0</v>
      </c>
      <c r="AB27" s="191">
        <f t="shared" si="29"/>
        <v>1511</v>
      </c>
      <c r="AC27" s="191">
        <f t="shared" si="29"/>
        <v>0</v>
      </c>
      <c r="AD27" s="191">
        <f t="shared" si="29"/>
        <v>0</v>
      </c>
      <c r="AE27" s="191">
        <f>SUM(AE28:AE29)</f>
        <v>0</v>
      </c>
      <c r="AF27" s="283">
        <f t="shared" si="6"/>
        <v>2696</v>
      </c>
      <c r="AG27" s="181" t="s">
        <v>396</v>
      </c>
      <c r="AH27" s="187"/>
      <c r="AI27" s="197" t="s">
        <v>136</v>
      </c>
      <c r="AJ27" s="198" t="s">
        <v>135</v>
      </c>
      <c r="AK27" s="189"/>
      <c r="AL27" s="190"/>
      <c r="AM27" s="190"/>
      <c r="AN27" s="190"/>
      <c r="AO27" s="191">
        <f>SUM(AO28:AO29)</f>
        <v>0</v>
      </c>
      <c r="AP27" s="191">
        <f aca="true" t="shared" si="30" ref="AP27:AU27">SUM(AP28:AP29)</f>
        <v>0</v>
      </c>
      <c r="AQ27" s="191">
        <f t="shared" si="30"/>
        <v>0</v>
      </c>
      <c r="AR27" s="191">
        <f t="shared" si="30"/>
        <v>0</v>
      </c>
      <c r="AS27" s="191">
        <f t="shared" si="30"/>
        <v>0</v>
      </c>
      <c r="AT27" s="191">
        <f t="shared" si="30"/>
        <v>0</v>
      </c>
      <c r="AU27" s="191">
        <f t="shared" si="30"/>
        <v>0</v>
      </c>
      <c r="AV27" s="283">
        <f t="shared" si="8"/>
        <v>0</v>
      </c>
      <c r="AW27" s="181" t="s">
        <v>476</v>
      </c>
      <c r="AX27" s="187"/>
      <c r="AY27" s="197" t="s">
        <v>136</v>
      </c>
      <c r="AZ27" s="198" t="s">
        <v>135</v>
      </c>
      <c r="BA27" s="189"/>
      <c r="BB27" s="190"/>
      <c r="BC27" s="190"/>
      <c r="BD27" s="190"/>
      <c r="BE27" s="191">
        <f aca="true" t="shared" si="31" ref="BE27:BJ27">SUM(BE28:BE29)</f>
        <v>0</v>
      </c>
      <c r="BF27" s="191">
        <f t="shared" si="31"/>
        <v>0</v>
      </c>
      <c r="BG27" s="191">
        <f t="shared" si="31"/>
        <v>0</v>
      </c>
      <c r="BH27" s="191">
        <f t="shared" si="31"/>
        <v>0</v>
      </c>
      <c r="BI27" s="191">
        <f t="shared" si="31"/>
        <v>0</v>
      </c>
      <c r="BJ27" s="191">
        <f t="shared" si="31"/>
        <v>0</v>
      </c>
      <c r="BK27" s="181" t="s">
        <v>554</v>
      </c>
      <c r="BL27" s="187"/>
      <c r="BM27" s="197" t="s">
        <v>136</v>
      </c>
      <c r="BN27" s="198" t="s">
        <v>135</v>
      </c>
      <c r="BO27" s="189"/>
      <c r="BP27" s="190"/>
      <c r="BQ27" s="190"/>
      <c r="BR27" s="190"/>
      <c r="BS27" s="191">
        <f>SUM(BS28:BS29)</f>
        <v>0</v>
      </c>
      <c r="BT27" s="191">
        <f>SUM(BT28:BT29)</f>
        <v>0</v>
      </c>
      <c r="BU27" s="191">
        <f>SUM(BU28:BU29)</f>
        <v>0</v>
      </c>
      <c r="BV27" s="283">
        <f t="shared" si="10"/>
        <v>0</v>
      </c>
      <c r="BW27" s="191">
        <f t="shared" si="11"/>
        <v>2696</v>
      </c>
    </row>
    <row r="28" spans="1:75" s="57" customFormat="1" ht="19.5" customHeight="1" thickBot="1">
      <c r="A28" s="133" t="s">
        <v>54</v>
      </c>
      <c r="B28" s="138"/>
      <c r="C28" s="141"/>
      <c r="D28" s="121" t="s">
        <v>137</v>
      </c>
      <c r="E28" s="136" t="s">
        <v>138</v>
      </c>
      <c r="F28" s="136"/>
      <c r="G28" s="136"/>
      <c r="H28" s="136"/>
      <c r="I28" s="137">
        <v>1135</v>
      </c>
      <c r="J28" s="137"/>
      <c r="K28" s="137"/>
      <c r="L28" s="137"/>
      <c r="M28" s="137"/>
      <c r="N28" s="137"/>
      <c r="O28" s="137"/>
      <c r="P28" s="137"/>
      <c r="Q28" s="133" t="s">
        <v>271</v>
      </c>
      <c r="R28" s="138"/>
      <c r="S28" s="141"/>
      <c r="T28" s="121" t="s">
        <v>137</v>
      </c>
      <c r="U28" s="136" t="s">
        <v>138</v>
      </c>
      <c r="V28" s="136"/>
      <c r="W28" s="136"/>
      <c r="X28" s="136"/>
      <c r="Y28" s="137"/>
      <c r="Z28" s="137"/>
      <c r="AA28" s="137"/>
      <c r="AB28" s="137">
        <v>1181</v>
      </c>
      <c r="AC28" s="137"/>
      <c r="AD28" s="137"/>
      <c r="AE28" s="137"/>
      <c r="AF28" s="105">
        <f t="shared" si="6"/>
        <v>2316</v>
      </c>
      <c r="AG28" s="133" t="s">
        <v>397</v>
      </c>
      <c r="AH28" s="138"/>
      <c r="AI28" s="141"/>
      <c r="AJ28" s="121" t="s">
        <v>137</v>
      </c>
      <c r="AK28" s="136" t="s">
        <v>138</v>
      </c>
      <c r="AL28" s="136"/>
      <c r="AM28" s="136"/>
      <c r="AN28" s="136"/>
      <c r="AO28" s="137"/>
      <c r="AP28" s="137"/>
      <c r="AQ28" s="137"/>
      <c r="AR28" s="137"/>
      <c r="AS28" s="137"/>
      <c r="AT28" s="137"/>
      <c r="AU28" s="137"/>
      <c r="AV28" s="105">
        <f t="shared" si="8"/>
        <v>0</v>
      </c>
      <c r="AW28" s="133" t="s">
        <v>477</v>
      </c>
      <c r="AX28" s="138"/>
      <c r="AY28" s="141"/>
      <c r="AZ28" s="121" t="s">
        <v>137</v>
      </c>
      <c r="BA28" s="136" t="s">
        <v>138</v>
      </c>
      <c r="BB28" s="136"/>
      <c r="BC28" s="136"/>
      <c r="BD28" s="136"/>
      <c r="BE28" s="137"/>
      <c r="BF28" s="137"/>
      <c r="BG28" s="137"/>
      <c r="BH28" s="137"/>
      <c r="BI28" s="137"/>
      <c r="BJ28" s="137"/>
      <c r="BK28" s="133" t="s">
        <v>555</v>
      </c>
      <c r="BL28" s="138"/>
      <c r="BM28" s="141"/>
      <c r="BN28" s="121" t="s">
        <v>137</v>
      </c>
      <c r="BO28" s="136" t="s">
        <v>138</v>
      </c>
      <c r="BP28" s="136"/>
      <c r="BQ28" s="136"/>
      <c r="BR28" s="136"/>
      <c r="BS28" s="137"/>
      <c r="BT28" s="137"/>
      <c r="BU28" s="137"/>
      <c r="BV28" s="105">
        <f t="shared" si="10"/>
        <v>0</v>
      </c>
      <c r="BW28" s="137">
        <f t="shared" si="11"/>
        <v>2316</v>
      </c>
    </row>
    <row r="29" spans="1:75" s="122" customFormat="1" ht="19.5" customHeight="1" thickBot="1">
      <c r="A29" s="133" t="s">
        <v>55</v>
      </c>
      <c r="B29" s="138"/>
      <c r="C29" s="141"/>
      <c r="D29" s="121" t="s">
        <v>699</v>
      </c>
      <c r="E29" s="136" t="s">
        <v>139</v>
      </c>
      <c r="F29" s="123"/>
      <c r="G29" s="123"/>
      <c r="H29" s="123"/>
      <c r="I29" s="137">
        <v>50</v>
      </c>
      <c r="J29" s="137"/>
      <c r="K29" s="137"/>
      <c r="L29" s="137"/>
      <c r="M29" s="137"/>
      <c r="N29" s="137"/>
      <c r="O29" s="137"/>
      <c r="P29" s="137"/>
      <c r="Q29" s="133" t="s">
        <v>272</v>
      </c>
      <c r="R29" s="138"/>
      <c r="S29" s="141"/>
      <c r="T29" s="121" t="s">
        <v>699</v>
      </c>
      <c r="U29" s="136" t="s">
        <v>139</v>
      </c>
      <c r="V29" s="123"/>
      <c r="W29" s="123"/>
      <c r="X29" s="123"/>
      <c r="Y29" s="137"/>
      <c r="Z29" s="137"/>
      <c r="AA29" s="137"/>
      <c r="AB29" s="137">
        <v>330</v>
      </c>
      <c r="AC29" s="137"/>
      <c r="AD29" s="137"/>
      <c r="AE29" s="137"/>
      <c r="AF29" s="273">
        <f t="shared" si="6"/>
        <v>380</v>
      </c>
      <c r="AG29" s="133" t="s">
        <v>398</v>
      </c>
      <c r="AH29" s="138"/>
      <c r="AI29" s="141"/>
      <c r="AJ29" s="121" t="s">
        <v>699</v>
      </c>
      <c r="AK29" s="136" t="s">
        <v>139</v>
      </c>
      <c r="AL29" s="123"/>
      <c r="AM29" s="123"/>
      <c r="AN29" s="123"/>
      <c r="AO29" s="137"/>
      <c r="AP29" s="137"/>
      <c r="AQ29" s="137"/>
      <c r="AR29" s="137"/>
      <c r="AS29" s="137"/>
      <c r="AT29" s="137"/>
      <c r="AU29" s="137"/>
      <c r="AV29" s="273">
        <f t="shared" si="8"/>
        <v>0</v>
      </c>
      <c r="AW29" s="133" t="s">
        <v>478</v>
      </c>
      <c r="AX29" s="138"/>
      <c r="AY29" s="141"/>
      <c r="AZ29" s="121" t="s">
        <v>699</v>
      </c>
      <c r="BA29" s="136" t="s">
        <v>139</v>
      </c>
      <c r="BB29" s="123"/>
      <c r="BC29" s="123"/>
      <c r="BD29" s="123"/>
      <c r="BE29" s="137"/>
      <c r="BF29" s="137"/>
      <c r="BG29" s="137"/>
      <c r="BH29" s="137"/>
      <c r="BI29" s="137"/>
      <c r="BJ29" s="137"/>
      <c r="BK29" s="133" t="s">
        <v>556</v>
      </c>
      <c r="BL29" s="138"/>
      <c r="BM29" s="141"/>
      <c r="BN29" s="121" t="s">
        <v>699</v>
      </c>
      <c r="BO29" s="136" t="s">
        <v>139</v>
      </c>
      <c r="BP29" s="123"/>
      <c r="BQ29" s="123"/>
      <c r="BR29" s="123"/>
      <c r="BS29" s="137"/>
      <c r="BT29" s="137"/>
      <c r="BU29" s="137"/>
      <c r="BV29" s="273">
        <f t="shared" si="10"/>
        <v>0</v>
      </c>
      <c r="BW29" s="137">
        <f t="shared" si="11"/>
        <v>380</v>
      </c>
    </row>
    <row r="30" spans="1:75" s="186" customFormat="1" ht="19.5" customHeight="1" thickBot="1">
      <c r="A30" s="181" t="s">
        <v>56</v>
      </c>
      <c r="B30" s="195"/>
      <c r="C30" s="197" t="s">
        <v>140</v>
      </c>
      <c r="D30" s="199" t="s">
        <v>700</v>
      </c>
      <c r="E30" s="192"/>
      <c r="F30" s="193"/>
      <c r="G30" s="193"/>
      <c r="H30" s="193"/>
      <c r="I30" s="194">
        <f>SUM(I31:I32)</f>
        <v>128705</v>
      </c>
      <c r="J30" s="194">
        <f aca="true" t="shared" si="32" ref="J30:P30">SUM(J31:J32)</f>
        <v>0</v>
      </c>
      <c r="K30" s="194">
        <f t="shared" si="32"/>
        <v>0</v>
      </c>
      <c r="L30" s="194">
        <f t="shared" si="32"/>
        <v>0</v>
      </c>
      <c r="M30" s="194">
        <f t="shared" si="32"/>
        <v>0</v>
      </c>
      <c r="N30" s="194">
        <f t="shared" si="32"/>
        <v>0</v>
      </c>
      <c r="O30" s="194">
        <f t="shared" si="32"/>
        <v>0</v>
      </c>
      <c r="P30" s="194">
        <f t="shared" si="32"/>
        <v>0</v>
      </c>
      <c r="Q30" s="181" t="s">
        <v>273</v>
      </c>
      <c r="R30" s="195"/>
      <c r="S30" s="197" t="s">
        <v>140</v>
      </c>
      <c r="T30" s="199" t="s">
        <v>700</v>
      </c>
      <c r="U30" s="192"/>
      <c r="V30" s="193"/>
      <c r="W30" s="193"/>
      <c r="X30" s="193"/>
      <c r="Y30" s="194">
        <f aca="true" t="shared" si="33" ref="Y30:AD30">SUM(Y31:Y32)</f>
        <v>0</v>
      </c>
      <c r="Z30" s="194">
        <f t="shared" si="33"/>
        <v>0</v>
      </c>
      <c r="AA30" s="194">
        <f t="shared" si="33"/>
        <v>1265</v>
      </c>
      <c r="AB30" s="194">
        <f t="shared" si="33"/>
        <v>107933</v>
      </c>
      <c r="AC30" s="194">
        <f t="shared" si="33"/>
        <v>0</v>
      </c>
      <c r="AD30" s="194">
        <f t="shared" si="33"/>
        <v>0</v>
      </c>
      <c r="AE30" s="194">
        <f>SUM(AE31:AE32)</f>
        <v>0</v>
      </c>
      <c r="AF30" s="282">
        <f t="shared" si="6"/>
        <v>237903</v>
      </c>
      <c r="AG30" s="181" t="s">
        <v>399</v>
      </c>
      <c r="AH30" s="195"/>
      <c r="AI30" s="197" t="s">
        <v>140</v>
      </c>
      <c r="AJ30" s="199" t="s">
        <v>700</v>
      </c>
      <c r="AK30" s="192"/>
      <c r="AL30" s="193"/>
      <c r="AM30" s="193"/>
      <c r="AN30" s="193"/>
      <c r="AO30" s="194">
        <f>SUM(AO31:AO32)</f>
        <v>0</v>
      </c>
      <c r="AP30" s="194">
        <f aca="true" t="shared" si="34" ref="AP30:AU30">SUM(AP31:AP32)</f>
        <v>0</v>
      </c>
      <c r="AQ30" s="194">
        <f t="shared" si="34"/>
        <v>0</v>
      </c>
      <c r="AR30" s="194">
        <f t="shared" si="34"/>
        <v>0</v>
      </c>
      <c r="AS30" s="194">
        <f t="shared" si="34"/>
        <v>0</v>
      </c>
      <c r="AT30" s="194">
        <f t="shared" si="34"/>
        <v>0</v>
      </c>
      <c r="AU30" s="194">
        <f t="shared" si="34"/>
        <v>0</v>
      </c>
      <c r="AV30" s="282">
        <f t="shared" si="8"/>
        <v>0</v>
      </c>
      <c r="AW30" s="181" t="s">
        <v>479</v>
      </c>
      <c r="AX30" s="195"/>
      <c r="AY30" s="197" t="s">
        <v>140</v>
      </c>
      <c r="AZ30" s="199" t="s">
        <v>700</v>
      </c>
      <c r="BA30" s="192"/>
      <c r="BB30" s="193"/>
      <c r="BC30" s="193"/>
      <c r="BD30" s="193"/>
      <c r="BE30" s="194">
        <f aca="true" t="shared" si="35" ref="BE30:BJ30">SUM(BE31:BE32)</f>
        <v>0</v>
      </c>
      <c r="BF30" s="194">
        <f t="shared" si="35"/>
        <v>0</v>
      </c>
      <c r="BG30" s="194">
        <f t="shared" si="35"/>
        <v>0</v>
      </c>
      <c r="BH30" s="194">
        <f t="shared" si="35"/>
        <v>0</v>
      </c>
      <c r="BI30" s="194">
        <f t="shared" si="35"/>
        <v>0</v>
      </c>
      <c r="BJ30" s="194">
        <f t="shared" si="35"/>
        <v>0</v>
      </c>
      <c r="BK30" s="181" t="s">
        <v>557</v>
      </c>
      <c r="BL30" s="195"/>
      <c r="BM30" s="197" t="s">
        <v>140</v>
      </c>
      <c r="BN30" s="199" t="s">
        <v>700</v>
      </c>
      <c r="BO30" s="192"/>
      <c r="BP30" s="193"/>
      <c r="BQ30" s="193"/>
      <c r="BR30" s="193"/>
      <c r="BS30" s="194">
        <f>SUM(BS31:BS32)</f>
        <v>0</v>
      </c>
      <c r="BT30" s="194">
        <f>SUM(BT31:BT32)</f>
        <v>0</v>
      </c>
      <c r="BU30" s="194">
        <f>SUM(BU31:BU32)</f>
        <v>0</v>
      </c>
      <c r="BV30" s="282">
        <f t="shared" si="10"/>
        <v>0</v>
      </c>
      <c r="BW30" s="194">
        <f t="shared" si="11"/>
        <v>237903</v>
      </c>
    </row>
    <row r="31" spans="1:75" s="139" customFormat="1" ht="19.5" customHeight="1" thickBot="1">
      <c r="A31" s="133" t="s">
        <v>58</v>
      </c>
      <c r="B31" s="54"/>
      <c r="C31" s="141"/>
      <c r="D31" s="121" t="s">
        <v>141</v>
      </c>
      <c r="E31" s="136" t="s">
        <v>701</v>
      </c>
      <c r="F31" s="136"/>
      <c r="G31" s="136"/>
      <c r="H31" s="136"/>
      <c r="I31" s="137">
        <v>4367</v>
      </c>
      <c r="J31" s="137"/>
      <c r="K31" s="137"/>
      <c r="L31" s="137"/>
      <c r="M31" s="137"/>
      <c r="N31" s="137"/>
      <c r="O31" s="137"/>
      <c r="P31" s="137"/>
      <c r="Q31" s="133" t="s">
        <v>274</v>
      </c>
      <c r="R31" s="54"/>
      <c r="S31" s="141"/>
      <c r="T31" s="121" t="s">
        <v>141</v>
      </c>
      <c r="U31" s="136" t="s">
        <v>701</v>
      </c>
      <c r="V31" s="136"/>
      <c r="W31" s="136"/>
      <c r="X31" s="136"/>
      <c r="Y31" s="137"/>
      <c r="Z31" s="137"/>
      <c r="AA31" s="137"/>
      <c r="AB31" s="137">
        <v>107933</v>
      </c>
      <c r="AC31" s="137"/>
      <c r="AD31" s="137"/>
      <c r="AE31" s="137"/>
      <c r="AF31" s="273">
        <f t="shared" si="6"/>
        <v>112300</v>
      </c>
      <c r="AG31" s="133" t="s">
        <v>400</v>
      </c>
      <c r="AH31" s="54"/>
      <c r="AI31" s="141"/>
      <c r="AJ31" s="121" t="s">
        <v>141</v>
      </c>
      <c r="AK31" s="136" t="s">
        <v>701</v>
      </c>
      <c r="AL31" s="136"/>
      <c r="AM31" s="136"/>
      <c r="AN31" s="136"/>
      <c r="AO31" s="137"/>
      <c r="AP31" s="137"/>
      <c r="AQ31" s="137"/>
      <c r="AR31" s="137"/>
      <c r="AS31" s="137"/>
      <c r="AT31" s="137"/>
      <c r="AU31" s="137"/>
      <c r="AV31" s="273">
        <f t="shared" si="8"/>
        <v>0</v>
      </c>
      <c r="AW31" s="133" t="s">
        <v>480</v>
      </c>
      <c r="AX31" s="54"/>
      <c r="AY31" s="141"/>
      <c r="AZ31" s="121" t="s">
        <v>141</v>
      </c>
      <c r="BA31" s="136" t="s">
        <v>701</v>
      </c>
      <c r="BB31" s="136"/>
      <c r="BC31" s="136"/>
      <c r="BD31" s="136"/>
      <c r="BE31" s="137"/>
      <c r="BF31" s="137"/>
      <c r="BG31" s="137"/>
      <c r="BH31" s="137"/>
      <c r="BI31" s="137"/>
      <c r="BJ31" s="137"/>
      <c r="BK31" s="133" t="s">
        <v>558</v>
      </c>
      <c r="BL31" s="54"/>
      <c r="BM31" s="141"/>
      <c r="BN31" s="121" t="s">
        <v>141</v>
      </c>
      <c r="BO31" s="136" t="s">
        <v>701</v>
      </c>
      <c r="BP31" s="136"/>
      <c r="BQ31" s="136"/>
      <c r="BR31" s="136"/>
      <c r="BS31" s="137"/>
      <c r="BT31" s="137"/>
      <c r="BU31" s="137"/>
      <c r="BV31" s="273">
        <f t="shared" si="10"/>
        <v>0</v>
      </c>
      <c r="BW31" s="137">
        <f t="shared" si="11"/>
        <v>112300</v>
      </c>
    </row>
    <row r="32" spans="1:75" s="139" customFormat="1" ht="19.5" customHeight="1" thickBot="1">
      <c r="A32" s="133" t="s">
        <v>59</v>
      </c>
      <c r="B32" s="138"/>
      <c r="C32" s="121"/>
      <c r="D32" s="121" t="s">
        <v>702</v>
      </c>
      <c r="E32" s="136" t="s">
        <v>703</v>
      </c>
      <c r="F32" s="143"/>
      <c r="G32" s="143"/>
      <c r="H32" s="136"/>
      <c r="I32" s="137">
        <v>124338</v>
      </c>
      <c r="J32" s="137"/>
      <c r="K32" s="137"/>
      <c r="L32" s="137"/>
      <c r="M32" s="137"/>
      <c r="N32" s="137"/>
      <c r="O32" s="137"/>
      <c r="P32" s="137"/>
      <c r="Q32" s="133" t="s">
        <v>275</v>
      </c>
      <c r="R32" s="138"/>
      <c r="S32" s="121"/>
      <c r="T32" s="121" t="s">
        <v>702</v>
      </c>
      <c r="U32" s="136" t="s">
        <v>703</v>
      </c>
      <c r="V32" s="143"/>
      <c r="W32" s="143"/>
      <c r="X32" s="136"/>
      <c r="Y32" s="137"/>
      <c r="Z32" s="137"/>
      <c r="AA32" s="137">
        <v>1265</v>
      </c>
      <c r="AB32" s="137"/>
      <c r="AC32" s="137"/>
      <c r="AD32" s="137"/>
      <c r="AE32" s="137"/>
      <c r="AF32" s="273">
        <f t="shared" si="6"/>
        <v>125603</v>
      </c>
      <c r="AG32" s="133" t="s">
        <v>401</v>
      </c>
      <c r="AH32" s="138"/>
      <c r="AI32" s="121"/>
      <c r="AJ32" s="121" t="s">
        <v>702</v>
      </c>
      <c r="AK32" s="136" t="s">
        <v>703</v>
      </c>
      <c r="AL32" s="143"/>
      <c r="AM32" s="143"/>
      <c r="AN32" s="136"/>
      <c r="AO32" s="137"/>
      <c r="AP32" s="137"/>
      <c r="AQ32" s="137"/>
      <c r="AR32" s="137"/>
      <c r="AS32" s="137"/>
      <c r="AT32" s="137"/>
      <c r="AU32" s="137"/>
      <c r="AV32" s="273">
        <f t="shared" si="8"/>
        <v>0</v>
      </c>
      <c r="AW32" s="133" t="s">
        <v>481</v>
      </c>
      <c r="AX32" s="138"/>
      <c r="AY32" s="121"/>
      <c r="AZ32" s="121" t="s">
        <v>702</v>
      </c>
      <c r="BA32" s="136" t="s">
        <v>703</v>
      </c>
      <c r="BB32" s="143"/>
      <c r="BC32" s="143"/>
      <c r="BD32" s="136"/>
      <c r="BE32" s="137"/>
      <c r="BF32" s="137"/>
      <c r="BG32" s="137"/>
      <c r="BH32" s="137"/>
      <c r="BI32" s="137"/>
      <c r="BJ32" s="137"/>
      <c r="BK32" s="133" t="s">
        <v>559</v>
      </c>
      <c r="BL32" s="138"/>
      <c r="BM32" s="121"/>
      <c r="BN32" s="121" t="s">
        <v>702</v>
      </c>
      <c r="BO32" s="136" t="s">
        <v>703</v>
      </c>
      <c r="BP32" s="143"/>
      <c r="BQ32" s="143"/>
      <c r="BR32" s="136"/>
      <c r="BS32" s="137"/>
      <c r="BT32" s="137"/>
      <c r="BU32" s="137"/>
      <c r="BV32" s="273">
        <f t="shared" si="10"/>
        <v>0</v>
      </c>
      <c r="BW32" s="137">
        <f t="shared" si="11"/>
        <v>125603</v>
      </c>
    </row>
    <row r="33" spans="1:75" s="196" customFormat="1" ht="19.5" customHeight="1" thickBot="1">
      <c r="A33" s="181" t="s">
        <v>61</v>
      </c>
      <c r="B33" s="187"/>
      <c r="C33" s="197" t="s">
        <v>142</v>
      </c>
      <c r="D33" s="192" t="s">
        <v>704</v>
      </c>
      <c r="E33" s="200"/>
      <c r="F33" s="193"/>
      <c r="G33" s="193"/>
      <c r="H33" s="193"/>
      <c r="I33" s="191">
        <f>SUM(I34:I35)</f>
        <v>510</v>
      </c>
      <c r="J33" s="191">
        <f aca="true" t="shared" si="36" ref="J33:P33">SUM(J34:J35)</f>
        <v>0</v>
      </c>
      <c r="K33" s="191">
        <f t="shared" si="36"/>
        <v>0</v>
      </c>
      <c r="L33" s="191">
        <f t="shared" si="36"/>
        <v>0</v>
      </c>
      <c r="M33" s="191">
        <f t="shared" si="36"/>
        <v>0</v>
      </c>
      <c r="N33" s="191">
        <f t="shared" si="36"/>
        <v>0</v>
      </c>
      <c r="O33" s="191">
        <f t="shared" si="36"/>
        <v>0</v>
      </c>
      <c r="P33" s="191">
        <f t="shared" si="36"/>
        <v>0</v>
      </c>
      <c r="Q33" s="181" t="s">
        <v>276</v>
      </c>
      <c r="R33" s="187"/>
      <c r="S33" s="197" t="s">
        <v>142</v>
      </c>
      <c r="T33" s="192" t="s">
        <v>704</v>
      </c>
      <c r="U33" s="200"/>
      <c r="V33" s="193"/>
      <c r="W33" s="193"/>
      <c r="X33" s="193"/>
      <c r="Y33" s="191">
        <f aca="true" t="shared" si="37" ref="Y33:AD33">SUM(Y34:Y35)</f>
        <v>0</v>
      </c>
      <c r="Z33" s="191">
        <f t="shared" si="37"/>
        <v>315</v>
      </c>
      <c r="AA33" s="191">
        <f t="shared" si="37"/>
        <v>0</v>
      </c>
      <c r="AB33" s="191">
        <f t="shared" si="37"/>
        <v>0</v>
      </c>
      <c r="AC33" s="191">
        <f t="shared" si="37"/>
        <v>0</v>
      </c>
      <c r="AD33" s="191">
        <f t="shared" si="37"/>
        <v>0</v>
      </c>
      <c r="AE33" s="191">
        <f>SUM(AE34:AE35)</f>
        <v>0</v>
      </c>
      <c r="AF33" s="283">
        <f t="shared" si="6"/>
        <v>825</v>
      </c>
      <c r="AG33" s="181" t="s">
        <v>402</v>
      </c>
      <c r="AH33" s="187"/>
      <c r="AI33" s="197" t="s">
        <v>142</v>
      </c>
      <c r="AJ33" s="192" t="s">
        <v>704</v>
      </c>
      <c r="AK33" s="200"/>
      <c r="AL33" s="193"/>
      <c r="AM33" s="193"/>
      <c r="AN33" s="193"/>
      <c r="AO33" s="191">
        <f>SUM(AO34:AO35)</f>
        <v>0</v>
      </c>
      <c r="AP33" s="191">
        <f aca="true" t="shared" si="38" ref="AP33:AU33">SUM(AP34:AP35)</f>
        <v>0</v>
      </c>
      <c r="AQ33" s="191">
        <f t="shared" si="38"/>
        <v>0</v>
      </c>
      <c r="AR33" s="191">
        <f t="shared" si="38"/>
        <v>0</v>
      </c>
      <c r="AS33" s="191">
        <f t="shared" si="38"/>
        <v>0</v>
      </c>
      <c r="AT33" s="191">
        <f t="shared" si="38"/>
        <v>0</v>
      </c>
      <c r="AU33" s="191">
        <f t="shared" si="38"/>
        <v>2700</v>
      </c>
      <c r="AV33" s="283">
        <f t="shared" si="8"/>
        <v>2700</v>
      </c>
      <c r="AW33" s="181" t="s">
        <v>482</v>
      </c>
      <c r="AX33" s="187"/>
      <c r="AY33" s="197" t="s">
        <v>142</v>
      </c>
      <c r="AZ33" s="192" t="s">
        <v>704</v>
      </c>
      <c r="BA33" s="200"/>
      <c r="BB33" s="193"/>
      <c r="BC33" s="193"/>
      <c r="BD33" s="193"/>
      <c r="BE33" s="191">
        <f aca="true" t="shared" si="39" ref="BE33:BJ33">SUM(BE34:BE35)</f>
        <v>0</v>
      </c>
      <c r="BF33" s="191">
        <f t="shared" si="39"/>
        <v>0</v>
      </c>
      <c r="BG33" s="191">
        <f t="shared" si="39"/>
        <v>0</v>
      </c>
      <c r="BH33" s="191">
        <f t="shared" si="39"/>
        <v>0</v>
      </c>
      <c r="BI33" s="191">
        <f t="shared" si="39"/>
        <v>0</v>
      </c>
      <c r="BJ33" s="191">
        <f t="shared" si="39"/>
        <v>0</v>
      </c>
      <c r="BK33" s="181" t="s">
        <v>560</v>
      </c>
      <c r="BL33" s="187"/>
      <c r="BM33" s="197" t="s">
        <v>142</v>
      </c>
      <c r="BN33" s="192" t="s">
        <v>704</v>
      </c>
      <c r="BO33" s="200"/>
      <c r="BP33" s="193"/>
      <c r="BQ33" s="193"/>
      <c r="BR33" s="193"/>
      <c r="BS33" s="191">
        <f>SUM(BS34:BS35)</f>
        <v>0</v>
      </c>
      <c r="BT33" s="191">
        <f>SUM(BT34:BT35)</f>
        <v>0</v>
      </c>
      <c r="BU33" s="191">
        <f>SUM(BU34:BU35)</f>
        <v>0</v>
      </c>
      <c r="BV33" s="283">
        <f t="shared" si="10"/>
        <v>0</v>
      </c>
      <c r="BW33" s="191">
        <f t="shared" si="11"/>
        <v>3525</v>
      </c>
    </row>
    <row r="34" spans="1:75" s="139" customFormat="1" ht="19.5" customHeight="1" thickBot="1">
      <c r="A34" s="133" t="s">
        <v>62</v>
      </c>
      <c r="B34" s="138"/>
      <c r="C34" s="59"/>
      <c r="D34" s="121" t="s">
        <v>149</v>
      </c>
      <c r="E34" s="147" t="s">
        <v>706</v>
      </c>
      <c r="F34" s="58"/>
      <c r="G34" s="58"/>
      <c r="H34" s="58"/>
      <c r="I34" s="137"/>
      <c r="J34" s="137"/>
      <c r="K34" s="137"/>
      <c r="L34" s="137"/>
      <c r="M34" s="137"/>
      <c r="N34" s="137"/>
      <c r="O34" s="137"/>
      <c r="P34" s="137"/>
      <c r="Q34" s="133" t="s">
        <v>277</v>
      </c>
      <c r="R34" s="138"/>
      <c r="S34" s="59"/>
      <c r="T34" s="121" t="s">
        <v>149</v>
      </c>
      <c r="U34" s="147" t="s">
        <v>706</v>
      </c>
      <c r="V34" s="58"/>
      <c r="W34" s="58"/>
      <c r="X34" s="58"/>
      <c r="Y34" s="137"/>
      <c r="Z34" s="137"/>
      <c r="AA34" s="137"/>
      <c r="AB34" s="137"/>
      <c r="AC34" s="137"/>
      <c r="AD34" s="137"/>
      <c r="AE34" s="137"/>
      <c r="AF34" s="273">
        <f t="shared" si="6"/>
        <v>0</v>
      </c>
      <c r="AG34" s="133" t="s">
        <v>403</v>
      </c>
      <c r="AH34" s="138"/>
      <c r="AI34" s="59"/>
      <c r="AJ34" s="121" t="s">
        <v>149</v>
      </c>
      <c r="AK34" s="147" t="s">
        <v>706</v>
      </c>
      <c r="AL34" s="58"/>
      <c r="AM34" s="58"/>
      <c r="AN34" s="58"/>
      <c r="AO34" s="137"/>
      <c r="AP34" s="137"/>
      <c r="AQ34" s="137"/>
      <c r="AR34" s="137"/>
      <c r="AS34" s="137"/>
      <c r="AT34" s="137"/>
      <c r="AU34" s="137">
        <v>2700</v>
      </c>
      <c r="AV34" s="273">
        <f t="shared" si="8"/>
        <v>2700</v>
      </c>
      <c r="AW34" s="133" t="s">
        <v>483</v>
      </c>
      <c r="AX34" s="138"/>
      <c r="AY34" s="59"/>
      <c r="AZ34" s="121" t="s">
        <v>149</v>
      </c>
      <c r="BA34" s="147" t="s">
        <v>706</v>
      </c>
      <c r="BB34" s="58"/>
      <c r="BC34" s="58"/>
      <c r="BD34" s="58"/>
      <c r="BE34" s="137"/>
      <c r="BF34" s="137"/>
      <c r="BG34" s="137"/>
      <c r="BH34" s="137"/>
      <c r="BI34" s="137"/>
      <c r="BJ34" s="137"/>
      <c r="BK34" s="133" t="s">
        <v>561</v>
      </c>
      <c r="BL34" s="138"/>
      <c r="BM34" s="59"/>
      <c r="BN34" s="121" t="s">
        <v>149</v>
      </c>
      <c r="BO34" s="147" t="s">
        <v>706</v>
      </c>
      <c r="BP34" s="58"/>
      <c r="BQ34" s="58"/>
      <c r="BR34" s="58"/>
      <c r="BS34" s="137"/>
      <c r="BT34" s="137"/>
      <c r="BU34" s="137"/>
      <c r="BV34" s="273">
        <f t="shared" si="10"/>
        <v>0</v>
      </c>
      <c r="BW34" s="137">
        <f t="shared" si="11"/>
        <v>2700</v>
      </c>
    </row>
    <row r="35" spans="1:75" s="139" customFormat="1" ht="19.5" customHeight="1" thickBot="1">
      <c r="A35" s="133" t="s">
        <v>64</v>
      </c>
      <c r="B35" s="138"/>
      <c r="C35" s="141"/>
      <c r="D35" s="121" t="s">
        <v>149</v>
      </c>
      <c r="E35" s="123" t="s">
        <v>705</v>
      </c>
      <c r="F35" s="123"/>
      <c r="G35" s="123"/>
      <c r="H35" s="148"/>
      <c r="I35" s="146">
        <v>510</v>
      </c>
      <c r="J35" s="146"/>
      <c r="K35" s="146"/>
      <c r="L35" s="146"/>
      <c r="M35" s="146"/>
      <c r="N35" s="146"/>
      <c r="O35" s="146"/>
      <c r="P35" s="146"/>
      <c r="Q35" s="133" t="s">
        <v>325</v>
      </c>
      <c r="R35" s="138"/>
      <c r="S35" s="141"/>
      <c r="T35" s="121" t="s">
        <v>149</v>
      </c>
      <c r="U35" s="123" t="s">
        <v>705</v>
      </c>
      <c r="V35" s="123"/>
      <c r="W35" s="123"/>
      <c r="X35" s="148"/>
      <c r="Y35" s="146"/>
      <c r="Z35" s="146">
        <v>315</v>
      </c>
      <c r="AA35" s="146"/>
      <c r="AB35" s="146"/>
      <c r="AC35" s="146"/>
      <c r="AD35" s="146"/>
      <c r="AE35" s="146"/>
      <c r="AF35" s="274">
        <f t="shared" si="6"/>
        <v>825</v>
      </c>
      <c r="AG35" s="133" t="s">
        <v>404</v>
      </c>
      <c r="AH35" s="138"/>
      <c r="AI35" s="141"/>
      <c r="AJ35" s="121" t="s">
        <v>149</v>
      </c>
      <c r="AK35" s="123" t="s">
        <v>705</v>
      </c>
      <c r="AL35" s="123"/>
      <c r="AM35" s="123"/>
      <c r="AN35" s="148"/>
      <c r="AO35" s="146"/>
      <c r="AP35" s="146"/>
      <c r="AQ35" s="146"/>
      <c r="AR35" s="146"/>
      <c r="AS35" s="146"/>
      <c r="AT35" s="146"/>
      <c r="AU35" s="146"/>
      <c r="AV35" s="274">
        <f t="shared" si="8"/>
        <v>0</v>
      </c>
      <c r="AW35" s="133" t="s">
        <v>484</v>
      </c>
      <c r="AX35" s="138"/>
      <c r="AY35" s="141"/>
      <c r="AZ35" s="121" t="s">
        <v>149</v>
      </c>
      <c r="BA35" s="123" t="s">
        <v>705</v>
      </c>
      <c r="BB35" s="123"/>
      <c r="BC35" s="123"/>
      <c r="BD35" s="148"/>
      <c r="BE35" s="146"/>
      <c r="BF35" s="146"/>
      <c r="BG35" s="146"/>
      <c r="BH35" s="146"/>
      <c r="BI35" s="146"/>
      <c r="BJ35" s="146"/>
      <c r="BK35" s="133" t="s">
        <v>562</v>
      </c>
      <c r="BL35" s="138"/>
      <c r="BM35" s="141"/>
      <c r="BN35" s="121" t="s">
        <v>149</v>
      </c>
      <c r="BO35" s="123" t="s">
        <v>705</v>
      </c>
      <c r="BP35" s="123"/>
      <c r="BQ35" s="123"/>
      <c r="BR35" s="148"/>
      <c r="BS35" s="146"/>
      <c r="BT35" s="146"/>
      <c r="BU35" s="146"/>
      <c r="BV35" s="274">
        <f t="shared" si="10"/>
        <v>0</v>
      </c>
      <c r="BW35" s="146">
        <f t="shared" si="11"/>
        <v>825</v>
      </c>
    </row>
    <row r="36" spans="1:75" s="57" customFormat="1" ht="19.5" customHeight="1" thickBot="1">
      <c r="A36" s="133" t="s">
        <v>65</v>
      </c>
      <c r="B36" s="60"/>
      <c r="C36" s="149"/>
      <c r="D36" s="150"/>
      <c r="E36" s="150"/>
      <c r="F36" s="150"/>
      <c r="G36" s="150"/>
      <c r="H36" s="150"/>
      <c r="I36" s="151"/>
      <c r="J36" s="151"/>
      <c r="K36" s="151"/>
      <c r="L36" s="151"/>
      <c r="M36" s="151"/>
      <c r="N36" s="151"/>
      <c r="O36" s="151"/>
      <c r="P36" s="151"/>
      <c r="Q36" s="133" t="s">
        <v>326</v>
      </c>
      <c r="R36" s="60"/>
      <c r="S36" s="149"/>
      <c r="T36" s="150"/>
      <c r="U36" s="150"/>
      <c r="V36" s="150"/>
      <c r="W36" s="150"/>
      <c r="X36" s="150"/>
      <c r="Y36" s="151"/>
      <c r="Z36" s="151"/>
      <c r="AA36" s="151"/>
      <c r="AB36" s="151"/>
      <c r="AC36" s="151"/>
      <c r="AD36" s="151"/>
      <c r="AE36" s="151"/>
      <c r="AF36" s="110">
        <f t="shared" si="6"/>
        <v>0</v>
      </c>
      <c r="AG36" s="133" t="s">
        <v>405</v>
      </c>
      <c r="AH36" s="60"/>
      <c r="AI36" s="149"/>
      <c r="AJ36" s="150"/>
      <c r="AK36" s="150"/>
      <c r="AL36" s="150"/>
      <c r="AM36" s="150"/>
      <c r="AN36" s="150"/>
      <c r="AO36" s="151"/>
      <c r="AP36" s="151"/>
      <c r="AQ36" s="151"/>
      <c r="AR36" s="151"/>
      <c r="AS36" s="151"/>
      <c r="AT36" s="151"/>
      <c r="AU36" s="151"/>
      <c r="AV36" s="110">
        <f t="shared" si="8"/>
        <v>0</v>
      </c>
      <c r="AW36" s="133" t="s">
        <v>485</v>
      </c>
      <c r="AX36" s="60"/>
      <c r="AY36" s="149"/>
      <c r="AZ36" s="150"/>
      <c r="BA36" s="150"/>
      <c r="BB36" s="150"/>
      <c r="BC36" s="150"/>
      <c r="BD36" s="150"/>
      <c r="BE36" s="151"/>
      <c r="BF36" s="151"/>
      <c r="BG36" s="151"/>
      <c r="BH36" s="151"/>
      <c r="BI36" s="151"/>
      <c r="BJ36" s="151"/>
      <c r="BK36" s="133" t="s">
        <v>563</v>
      </c>
      <c r="BL36" s="60"/>
      <c r="BM36" s="149"/>
      <c r="BN36" s="150"/>
      <c r="BO36" s="150"/>
      <c r="BP36" s="150"/>
      <c r="BQ36" s="150"/>
      <c r="BR36" s="150"/>
      <c r="BS36" s="151"/>
      <c r="BT36" s="151"/>
      <c r="BU36" s="151"/>
      <c r="BV36" s="110">
        <f t="shared" si="10"/>
        <v>0</v>
      </c>
      <c r="BW36" s="151"/>
    </row>
    <row r="37" spans="1:75" s="186" customFormat="1" ht="30" customHeight="1" thickBot="1">
      <c r="A37" s="181" t="s">
        <v>66</v>
      </c>
      <c r="B37" s="355" t="s">
        <v>760</v>
      </c>
      <c r="C37" s="356"/>
      <c r="D37" s="356"/>
      <c r="E37" s="356"/>
      <c r="F37" s="356"/>
      <c r="G37" s="356"/>
      <c r="H37" s="356"/>
      <c r="I37" s="201">
        <f>SUM(I8,I26)</f>
        <v>178634</v>
      </c>
      <c r="J37" s="201">
        <f aca="true" t="shared" si="40" ref="J37:P37">SUM(J8,J26)</f>
        <v>85011</v>
      </c>
      <c r="K37" s="201">
        <f t="shared" si="40"/>
        <v>0</v>
      </c>
      <c r="L37" s="201">
        <f t="shared" si="40"/>
        <v>0</v>
      </c>
      <c r="M37" s="201">
        <f t="shared" si="40"/>
        <v>344407</v>
      </c>
      <c r="N37" s="201">
        <f t="shared" si="40"/>
        <v>29345</v>
      </c>
      <c r="O37" s="201">
        <f t="shared" si="40"/>
        <v>158539</v>
      </c>
      <c r="P37" s="201">
        <f t="shared" si="40"/>
        <v>94277</v>
      </c>
      <c r="Q37" s="181" t="s">
        <v>327</v>
      </c>
      <c r="R37" s="355" t="s">
        <v>760</v>
      </c>
      <c r="S37" s="356"/>
      <c r="T37" s="356"/>
      <c r="U37" s="356"/>
      <c r="V37" s="356"/>
      <c r="W37" s="356"/>
      <c r="X37" s="356"/>
      <c r="Y37" s="201">
        <f aca="true" t="shared" si="41" ref="Y37:AD37">SUM(Y8,Y26)</f>
        <v>0</v>
      </c>
      <c r="Z37" s="201">
        <f t="shared" si="41"/>
        <v>14333</v>
      </c>
      <c r="AA37" s="201">
        <f t="shared" si="41"/>
        <v>37218</v>
      </c>
      <c r="AB37" s="201">
        <f t="shared" si="41"/>
        <v>2169671</v>
      </c>
      <c r="AC37" s="201">
        <f t="shared" si="41"/>
        <v>0</v>
      </c>
      <c r="AD37" s="201">
        <f t="shared" si="41"/>
        <v>0</v>
      </c>
      <c r="AE37" s="201">
        <f>SUM(AE8,AE26)</f>
        <v>59892</v>
      </c>
      <c r="AF37" s="279">
        <f t="shared" si="6"/>
        <v>3171327</v>
      </c>
      <c r="AG37" s="181" t="s">
        <v>406</v>
      </c>
      <c r="AH37" s="355" t="s">
        <v>760</v>
      </c>
      <c r="AI37" s="356"/>
      <c r="AJ37" s="356"/>
      <c r="AK37" s="356"/>
      <c r="AL37" s="356"/>
      <c r="AM37" s="356"/>
      <c r="AN37" s="356"/>
      <c r="AO37" s="201">
        <f>SUM(AO8,AO26)</f>
        <v>0</v>
      </c>
      <c r="AP37" s="201">
        <f aca="true" t="shared" si="42" ref="AP37:AU37">SUM(AP8,AP26)</f>
        <v>0</v>
      </c>
      <c r="AQ37" s="201">
        <f t="shared" si="42"/>
        <v>0</v>
      </c>
      <c r="AR37" s="201">
        <f t="shared" si="42"/>
        <v>3224</v>
      </c>
      <c r="AS37" s="201">
        <f t="shared" si="42"/>
        <v>0</v>
      </c>
      <c r="AT37" s="201">
        <f t="shared" si="42"/>
        <v>0</v>
      </c>
      <c r="AU37" s="201">
        <f t="shared" si="42"/>
        <v>4950</v>
      </c>
      <c r="AV37" s="279">
        <f t="shared" si="8"/>
        <v>8174</v>
      </c>
      <c r="AW37" s="181" t="s">
        <v>486</v>
      </c>
      <c r="AX37" s="355" t="s">
        <v>760</v>
      </c>
      <c r="AY37" s="356"/>
      <c r="AZ37" s="356"/>
      <c r="BA37" s="356"/>
      <c r="BB37" s="356"/>
      <c r="BC37" s="356"/>
      <c r="BD37" s="356"/>
      <c r="BE37" s="201">
        <f aca="true" t="shared" si="43" ref="BE37:BJ37">SUM(BE8,BE26)</f>
        <v>44426</v>
      </c>
      <c r="BF37" s="201">
        <f t="shared" si="43"/>
        <v>13621</v>
      </c>
      <c r="BG37" s="201">
        <f t="shared" si="43"/>
        <v>0</v>
      </c>
      <c r="BH37" s="201">
        <f t="shared" si="43"/>
        <v>0</v>
      </c>
      <c r="BI37" s="201">
        <f t="shared" si="43"/>
        <v>0</v>
      </c>
      <c r="BJ37" s="201">
        <f t="shared" si="43"/>
        <v>100</v>
      </c>
      <c r="BK37" s="181" t="s">
        <v>564</v>
      </c>
      <c r="BL37" s="355" t="s">
        <v>760</v>
      </c>
      <c r="BM37" s="356"/>
      <c r="BN37" s="356"/>
      <c r="BO37" s="356"/>
      <c r="BP37" s="356"/>
      <c r="BQ37" s="356"/>
      <c r="BR37" s="356"/>
      <c r="BS37" s="201">
        <f>SUM(BS8,BS26)</f>
        <v>0</v>
      </c>
      <c r="BT37" s="201">
        <f>SUM(BT8,BT26)</f>
        <v>0</v>
      </c>
      <c r="BU37" s="201">
        <f>SUM(BU8,BU26)</f>
        <v>0</v>
      </c>
      <c r="BV37" s="279">
        <f t="shared" si="10"/>
        <v>58147</v>
      </c>
      <c r="BW37" s="201">
        <f t="shared" si="11"/>
        <v>3237648</v>
      </c>
    </row>
    <row r="38" spans="1:75" ht="19.5" customHeight="1" thickBot="1">
      <c r="A38" s="133" t="s">
        <v>68</v>
      </c>
      <c r="B38" s="71"/>
      <c r="C38" s="72"/>
      <c r="D38" s="72"/>
      <c r="E38" s="72"/>
      <c r="F38" s="72"/>
      <c r="G38" s="72"/>
      <c r="H38" s="72"/>
      <c r="I38" s="81"/>
      <c r="J38" s="81"/>
      <c r="K38" s="81"/>
      <c r="L38" s="81"/>
      <c r="M38" s="81"/>
      <c r="N38" s="81"/>
      <c r="O38" s="81"/>
      <c r="P38" s="81"/>
      <c r="Q38" s="133" t="s">
        <v>328</v>
      </c>
      <c r="R38" s="71"/>
      <c r="S38" s="72"/>
      <c r="T38" s="72"/>
      <c r="U38" s="72"/>
      <c r="V38" s="72"/>
      <c r="W38" s="72"/>
      <c r="X38" s="72"/>
      <c r="Y38" s="81"/>
      <c r="Z38" s="81"/>
      <c r="AA38" s="81"/>
      <c r="AB38" s="81"/>
      <c r="AC38" s="81"/>
      <c r="AD38" s="81"/>
      <c r="AE38" s="81"/>
      <c r="AF38" s="107">
        <f t="shared" si="6"/>
        <v>0</v>
      </c>
      <c r="AG38" s="133" t="s">
        <v>407</v>
      </c>
      <c r="AH38" s="71"/>
      <c r="AI38" s="72"/>
      <c r="AJ38" s="72"/>
      <c r="AK38" s="72"/>
      <c r="AL38" s="72"/>
      <c r="AM38" s="72"/>
      <c r="AN38" s="72"/>
      <c r="AO38" s="81"/>
      <c r="AP38" s="81"/>
      <c r="AQ38" s="81"/>
      <c r="AR38" s="81"/>
      <c r="AS38" s="81"/>
      <c r="AT38" s="81"/>
      <c r="AU38" s="81"/>
      <c r="AV38" s="107">
        <f t="shared" si="8"/>
        <v>0</v>
      </c>
      <c r="AW38" s="133" t="s">
        <v>487</v>
      </c>
      <c r="AX38" s="71"/>
      <c r="AY38" s="72"/>
      <c r="AZ38" s="72"/>
      <c r="BA38" s="72"/>
      <c r="BB38" s="72"/>
      <c r="BC38" s="72"/>
      <c r="BD38" s="72"/>
      <c r="BE38" s="81"/>
      <c r="BF38" s="81"/>
      <c r="BG38" s="81"/>
      <c r="BH38" s="81"/>
      <c r="BI38" s="81"/>
      <c r="BJ38" s="81"/>
      <c r="BK38" s="133" t="s">
        <v>565</v>
      </c>
      <c r="BL38" s="71"/>
      <c r="BM38" s="72"/>
      <c r="BN38" s="72"/>
      <c r="BO38" s="72"/>
      <c r="BP38" s="72"/>
      <c r="BQ38" s="72"/>
      <c r="BR38" s="72"/>
      <c r="BS38" s="81"/>
      <c r="BT38" s="81"/>
      <c r="BU38" s="81"/>
      <c r="BV38" s="107">
        <f t="shared" si="10"/>
        <v>0</v>
      </c>
      <c r="BW38" s="81">
        <f t="shared" si="11"/>
        <v>0</v>
      </c>
    </row>
    <row r="39" spans="1:75" s="186" customFormat="1" ht="19.5" customHeight="1" thickBot="1">
      <c r="A39" s="181" t="s">
        <v>69</v>
      </c>
      <c r="B39" s="182" t="s">
        <v>143</v>
      </c>
      <c r="C39" s="357" t="s">
        <v>707</v>
      </c>
      <c r="D39" s="357"/>
      <c r="E39" s="357"/>
      <c r="F39" s="357"/>
      <c r="G39" s="357"/>
      <c r="H39" s="357"/>
      <c r="I39" s="185">
        <f>SUM(I40,I44,I47)</f>
        <v>259448</v>
      </c>
      <c r="J39" s="185">
        <f aca="true" t="shared" si="44" ref="J39:P39">SUM(J40,J44,J47)</f>
        <v>0</v>
      </c>
      <c r="K39" s="185">
        <f t="shared" si="44"/>
        <v>0</v>
      </c>
      <c r="L39" s="185">
        <f t="shared" si="44"/>
        <v>0</v>
      </c>
      <c r="M39" s="185">
        <f t="shared" si="44"/>
        <v>0</v>
      </c>
      <c r="N39" s="185">
        <f t="shared" si="44"/>
        <v>0</v>
      </c>
      <c r="O39" s="185">
        <f t="shared" si="44"/>
        <v>0</v>
      </c>
      <c r="P39" s="185">
        <f t="shared" si="44"/>
        <v>0</v>
      </c>
      <c r="Q39" s="181" t="s">
        <v>329</v>
      </c>
      <c r="R39" s="182" t="s">
        <v>143</v>
      </c>
      <c r="S39" s="357" t="s">
        <v>707</v>
      </c>
      <c r="T39" s="357"/>
      <c r="U39" s="357"/>
      <c r="V39" s="357"/>
      <c r="W39" s="357"/>
      <c r="X39" s="357"/>
      <c r="Y39" s="185">
        <f aca="true" t="shared" si="45" ref="Y39:AD39">SUM(Y40,Y44,Y47)</f>
        <v>0</v>
      </c>
      <c r="Z39" s="185">
        <f t="shared" si="45"/>
        <v>0</v>
      </c>
      <c r="AA39" s="185">
        <f t="shared" si="45"/>
        <v>0</v>
      </c>
      <c r="AB39" s="185">
        <f t="shared" si="45"/>
        <v>325330</v>
      </c>
      <c r="AC39" s="185">
        <f t="shared" si="45"/>
        <v>0</v>
      </c>
      <c r="AD39" s="185">
        <f t="shared" si="45"/>
        <v>0</v>
      </c>
      <c r="AE39" s="185">
        <f>SUM(AE40,AE44,AE47)</f>
        <v>0</v>
      </c>
      <c r="AF39" s="279">
        <f t="shared" si="6"/>
        <v>584778</v>
      </c>
      <c r="AG39" s="181" t="s">
        <v>408</v>
      </c>
      <c r="AH39" s="182" t="s">
        <v>143</v>
      </c>
      <c r="AI39" s="357" t="s">
        <v>707</v>
      </c>
      <c r="AJ39" s="357"/>
      <c r="AK39" s="357"/>
      <c r="AL39" s="357"/>
      <c r="AM39" s="357"/>
      <c r="AN39" s="357"/>
      <c r="AO39" s="185">
        <f>SUM(AO40,AO44,AO47)</f>
        <v>0</v>
      </c>
      <c r="AP39" s="185">
        <f aca="true" t="shared" si="46" ref="AP39:AU39">SUM(AP40,AP44,AP47)</f>
        <v>0</v>
      </c>
      <c r="AQ39" s="185">
        <f t="shared" si="46"/>
        <v>0</v>
      </c>
      <c r="AR39" s="185">
        <f t="shared" si="46"/>
        <v>0</v>
      </c>
      <c r="AS39" s="185">
        <f t="shared" si="46"/>
        <v>0</v>
      </c>
      <c r="AT39" s="185">
        <f t="shared" si="46"/>
        <v>0</v>
      </c>
      <c r="AU39" s="185">
        <f t="shared" si="46"/>
        <v>0</v>
      </c>
      <c r="AV39" s="279">
        <f t="shared" si="8"/>
        <v>0</v>
      </c>
      <c r="AW39" s="181" t="s">
        <v>488</v>
      </c>
      <c r="AX39" s="182" t="s">
        <v>143</v>
      </c>
      <c r="AY39" s="357" t="s">
        <v>707</v>
      </c>
      <c r="AZ39" s="357"/>
      <c r="BA39" s="357"/>
      <c r="BB39" s="357"/>
      <c r="BC39" s="357"/>
      <c r="BD39" s="357"/>
      <c r="BE39" s="185">
        <f>SUM(BE40,BE44,BE47)</f>
        <v>0</v>
      </c>
      <c r="BF39" s="185">
        <f>SUM(BF40,BF44)</f>
        <v>0</v>
      </c>
      <c r="BG39" s="185">
        <f>SUM(BG40,BG44)</f>
        <v>0</v>
      </c>
      <c r="BH39" s="185">
        <f>SUM(BH40,BH44)</f>
        <v>0</v>
      </c>
      <c r="BI39" s="185">
        <f>SUM(BI40,BI44)</f>
        <v>0</v>
      </c>
      <c r="BJ39" s="185">
        <f>SUM(BJ40,BJ44)</f>
        <v>0</v>
      </c>
      <c r="BK39" s="181" t="s">
        <v>566</v>
      </c>
      <c r="BL39" s="182" t="s">
        <v>143</v>
      </c>
      <c r="BM39" s="357" t="s">
        <v>707</v>
      </c>
      <c r="BN39" s="357"/>
      <c r="BO39" s="357"/>
      <c r="BP39" s="357"/>
      <c r="BQ39" s="357"/>
      <c r="BR39" s="357"/>
      <c r="BS39" s="185">
        <f>SUM(BS40,BS44,BS47)</f>
        <v>0</v>
      </c>
      <c r="BT39" s="185">
        <f>SUM(BT40,BT44,BT47)</f>
        <v>0</v>
      </c>
      <c r="BU39" s="185">
        <f>SUM(BU40,BU44,BU47)</f>
        <v>0</v>
      </c>
      <c r="BV39" s="279">
        <f t="shared" si="10"/>
        <v>0</v>
      </c>
      <c r="BW39" s="185">
        <f t="shared" si="11"/>
        <v>584778</v>
      </c>
    </row>
    <row r="40" spans="1:75" s="203" customFormat="1" ht="19.5" customHeight="1" thickBot="1">
      <c r="A40" s="181" t="s">
        <v>70</v>
      </c>
      <c r="B40" s="202"/>
      <c r="C40" s="188" t="s">
        <v>144</v>
      </c>
      <c r="D40" s="189" t="s">
        <v>708</v>
      </c>
      <c r="E40" s="189"/>
      <c r="F40" s="189"/>
      <c r="G40" s="189"/>
      <c r="H40" s="189"/>
      <c r="I40" s="191">
        <f>SUM(I41:I43)</f>
        <v>259448</v>
      </c>
      <c r="J40" s="191">
        <f aca="true" t="shared" si="47" ref="J40:P40">SUM(J41:J43)</f>
        <v>0</v>
      </c>
      <c r="K40" s="191">
        <f t="shared" si="47"/>
        <v>0</v>
      </c>
      <c r="L40" s="191">
        <f t="shared" si="47"/>
        <v>0</v>
      </c>
      <c r="M40" s="191">
        <f t="shared" si="47"/>
        <v>0</v>
      </c>
      <c r="N40" s="191">
        <f t="shared" si="47"/>
        <v>0</v>
      </c>
      <c r="O40" s="191">
        <f t="shared" si="47"/>
        <v>0</v>
      </c>
      <c r="P40" s="191">
        <f t="shared" si="47"/>
        <v>0</v>
      </c>
      <c r="Q40" s="181" t="s">
        <v>330</v>
      </c>
      <c r="R40" s="202"/>
      <c r="S40" s="188" t="s">
        <v>144</v>
      </c>
      <c r="T40" s="189" t="s">
        <v>708</v>
      </c>
      <c r="U40" s="189"/>
      <c r="V40" s="189"/>
      <c r="W40" s="189"/>
      <c r="X40" s="189"/>
      <c r="Y40" s="191">
        <f aca="true" t="shared" si="48" ref="Y40:AD40">SUM(Y41:Y43)</f>
        <v>0</v>
      </c>
      <c r="Z40" s="191">
        <f t="shared" si="48"/>
        <v>0</v>
      </c>
      <c r="AA40" s="191">
        <f t="shared" si="48"/>
        <v>0</v>
      </c>
      <c r="AB40" s="191">
        <f t="shared" si="48"/>
        <v>0</v>
      </c>
      <c r="AC40" s="191">
        <f t="shared" si="48"/>
        <v>0</v>
      </c>
      <c r="AD40" s="191">
        <f t="shared" si="48"/>
        <v>0</v>
      </c>
      <c r="AE40" s="191">
        <f>SUM(AE41:AE43)</f>
        <v>0</v>
      </c>
      <c r="AF40" s="281">
        <f t="shared" si="6"/>
        <v>259448</v>
      </c>
      <c r="AG40" s="181" t="s">
        <v>409</v>
      </c>
      <c r="AH40" s="202"/>
      <c r="AI40" s="188" t="s">
        <v>144</v>
      </c>
      <c r="AJ40" s="189" t="s">
        <v>708</v>
      </c>
      <c r="AK40" s="189"/>
      <c r="AL40" s="189"/>
      <c r="AM40" s="189"/>
      <c r="AN40" s="189"/>
      <c r="AO40" s="191">
        <f aca="true" t="shared" si="49" ref="AO40:BJ40">SUM(AO41:AO43)</f>
        <v>0</v>
      </c>
      <c r="AP40" s="191">
        <f t="shared" si="49"/>
        <v>0</v>
      </c>
      <c r="AQ40" s="191">
        <f t="shared" si="49"/>
        <v>0</v>
      </c>
      <c r="AR40" s="191">
        <f t="shared" si="49"/>
        <v>0</v>
      </c>
      <c r="AS40" s="191">
        <f t="shared" si="49"/>
        <v>0</v>
      </c>
      <c r="AT40" s="191">
        <f t="shared" si="49"/>
        <v>0</v>
      </c>
      <c r="AU40" s="191">
        <f t="shared" si="49"/>
        <v>0</v>
      </c>
      <c r="AV40" s="281">
        <f t="shared" si="8"/>
        <v>0</v>
      </c>
      <c r="AW40" s="181" t="s">
        <v>489</v>
      </c>
      <c r="AX40" s="202"/>
      <c r="AY40" s="188" t="s">
        <v>144</v>
      </c>
      <c r="AZ40" s="189" t="s">
        <v>708</v>
      </c>
      <c r="BA40" s="189"/>
      <c r="BB40" s="189"/>
      <c r="BC40" s="189"/>
      <c r="BD40" s="189"/>
      <c r="BE40" s="191">
        <f>SUM(BE41:BE43)</f>
        <v>0</v>
      </c>
      <c r="BF40" s="191">
        <f t="shared" si="49"/>
        <v>0</v>
      </c>
      <c r="BG40" s="191">
        <f t="shared" si="49"/>
        <v>0</v>
      </c>
      <c r="BH40" s="191">
        <f t="shared" si="49"/>
        <v>0</v>
      </c>
      <c r="BI40" s="191">
        <f t="shared" si="49"/>
        <v>0</v>
      </c>
      <c r="BJ40" s="191">
        <f t="shared" si="49"/>
        <v>0</v>
      </c>
      <c r="BK40" s="181" t="s">
        <v>567</v>
      </c>
      <c r="BL40" s="202"/>
      <c r="BM40" s="188" t="s">
        <v>144</v>
      </c>
      <c r="BN40" s="189" t="s">
        <v>708</v>
      </c>
      <c r="BO40" s="189"/>
      <c r="BP40" s="189"/>
      <c r="BQ40" s="189"/>
      <c r="BR40" s="189"/>
      <c r="BS40" s="191">
        <f>SUM(BS41:BS43)</f>
        <v>0</v>
      </c>
      <c r="BT40" s="191">
        <f>SUM(BT41:BT43)</f>
        <v>0</v>
      </c>
      <c r="BU40" s="191">
        <f>SUM(BU41:BU43)</f>
        <v>0</v>
      </c>
      <c r="BV40" s="281">
        <f t="shared" si="10"/>
        <v>0</v>
      </c>
      <c r="BW40" s="191">
        <f t="shared" si="11"/>
        <v>259448</v>
      </c>
    </row>
    <row r="41" spans="1:75" s="57" customFormat="1" ht="19.5" customHeight="1" thickBot="1">
      <c r="A41" s="133" t="s">
        <v>71</v>
      </c>
      <c r="B41" s="138"/>
      <c r="C41" s="121"/>
      <c r="D41" s="152" t="s">
        <v>709</v>
      </c>
      <c r="E41" s="136" t="s">
        <v>712</v>
      </c>
      <c r="F41" s="136"/>
      <c r="G41" s="136"/>
      <c r="H41" s="136"/>
      <c r="I41" s="153">
        <v>259448</v>
      </c>
      <c r="J41" s="153"/>
      <c r="K41" s="153"/>
      <c r="L41" s="153"/>
      <c r="M41" s="153"/>
      <c r="N41" s="153"/>
      <c r="O41" s="153"/>
      <c r="P41" s="153"/>
      <c r="Q41" s="133" t="s">
        <v>331</v>
      </c>
      <c r="R41" s="138"/>
      <c r="S41" s="121"/>
      <c r="T41" s="152" t="s">
        <v>709</v>
      </c>
      <c r="U41" s="136" t="s">
        <v>712</v>
      </c>
      <c r="V41" s="136"/>
      <c r="W41" s="136"/>
      <c r="X41" s="136"/>
      <c r="Y41" s="137"/>
      <c r="Z41" s="137"/>
      <c r="AA41" s="137"/>
      <c r="AB41" s="137"/>
      <c r="AC41" s="137"/>
      <c r="AD41" s="137"/>
      <c r="AE41" s="137"/>
      <c r="AF41" s="273">
        <f t="shared" si="6"/>
        <v>259448</v>
      </c>
      <c r="AG41" s="133" t="s">
        <v>410</v>
      </c>
      <c r="AH41" s="138"/>
      <c r="AI41" s="121"/>
      <c r="AJ41" s="152" t="s">
        <v>709</v>
      </c>
      <c r="AK41" s="136" t="s">
        <v>712</v>
      </c>
      <c r="AL41" s="136"/>
      <c r="AM41" s="136"/>
      <c r="AN41" s="136"/>
      <c r="AO41" s="153"/>
      <c r="AP41" s="153"/>
      <c r="AQ41" s="153"/>
      <c r="AR41" s="153"/>
      <c r="AS41" s="153"/>
      <c r="AT41" s="153"/>
      <c r="AU41" s="153"/>
      <c r="AV41" s="275">
        <f t="shared" si="8"/>
        <v>0</v>
      </c>
      <c r="AW41" s="133" t="s">
        <v>490</v>
      </c>
      <c r="AX41" s="138"/>
      <c r="AY41" s="121"/>
      <c r="AZ41" s="152" t="s">
        <v>709</v>
      </c>
      <c r="BA41" s="136" t="s">
        <v>712</v>
      </c>
      <c r="BB41" s="136"/>
      <c r="BC41" s="136"/>
      <c r="BD41" s="136"/>
      <c r="BE41" s="153"/>
      <c r="BF41" s="153"/>
      <c r="BG41" s="153"/>
      <c r="BH41" s="153"/>
      <c r="BI41" s="153"/>
      <c r="BJ41" s="153"/>
      <c r="BK41" s="133" t="s">
        <v>568</v>
      </c>
      <c r="BL41" s="138"/>
      <c r="BM41" s="121"/>
      <c r="BN41" s="152" t="s">
        <v>709</v>
      </c>
      <c r="BO41" s="136" t="s">
        <v>712</v>
      </c>
      <c r="BP41" s="136"/>
      <c r="BQ41" s="136"/>
      <c r="BR41" s="136"/>
      <c r="BS41" s="153"/>
      <c r="BT41" s="153"/>
      <c r="BU41" s="153"/>
      <c r="BV41" s="275">
        <f t="shared" si="10"/>
        <v>0</v>
      </c>
      <c r="BW41" s="153">
        <f t="shared" si="11"/>
        <v>259448</v>
      </c>
    </row>
    <row r="42" spans="1:75" s="57" customFormat="1" ht="19.5" customHeight="1" thickBot="1">
      <c r="A42" s="133" t="s">
        <v>72</v>
      </c>
      <c r="B42" s="138"/>
      <c r="C42" s="121"/>
      <c r="D42" s="142" t="s">
        <v>710</v>
      </c>
      <c r="E42" s="136" t="s">
        <v>713</v>
      </c>
      <c r="F42" s="136"/>
      <c r="G42" s="136"/>
      <c r="H42" s="136"/>
      <c r="I42" s="153"/>
      <c r="J42" s="153"/>
      <c r="K42" s="153"/>
      <c r="L42" s="153"/>
      <c r="M42" s="153"/>
      <c r="N42" s="153"/>
      <c r="O42" s="153"/>
      <c r="P42" s="153"/>
      <c r="Q42" s="133" t="s">
        <v>332</v>
      </c>
      <c r="R42" s="138"/>
      <c r="S42" s="121"/>
      <c r="T42" s="142" t="s">
        <v>710</v>
      </c>
      <c r="U42" s="136" t="s">
        <v>713</v>
      </c>
      <c r="V42" s="136"/>
      <c r="W42" s="136"/>
      <c r="X42" s="136"/>
      <c r="Y42" s="137"/>
      <c r="Z42" s="137"/>
      <c r="AA42" s="137"/>
      <c r="AB42" s="137"/>
      <c r="AC42" s="137"/>
      <c r="AD42" s="137"/>
      <c r="AE42" s="137"/>
      <c r="AF42" s="273">
        <f t="shared" si="6"/>
        <v>0</v>
      </c>
      <c r="AG42" s="133" t="s">
        <v>411</v>
      </c>
      <c r="AH42" s="138"/>
      <c r="AI42" s="121"/>
      <c r="AJ42" s="142" t="s">
        <v>710</v>
      </c>
      <c r="AK42" s="136" t="s">
        <v>713</v>
      </c>
      <c r="AL42" s="136"/>
      <c r="AM42" s="136"/>
      <c r="AN42" s="136"/>
      <c r="AO42" s="153"/>
      <c r="AP42" s="153"/>
      <c r="AQ42" s="153"/>
      <c r="AR42" s="153"/>
      <c r="AS42" s="153"/>
      <c r="AT42" s="153"/>
      <c r="AU42" s="153"/>
      <c r="AV42" s="275">
        <f t="shared" si="8"/>
        <v>0</v>
      </c>
      <c r="AW42" s="133" t="s">
        <v>491</v>
      </c>
      <c r="AX42" s="138"/>
      <c r="AY42" s="121"/>
      <c r="AZ42" s="142" t="s">
        <v>710</v>
      </c>
      <c r="BA42" s="136" t="s">
        <v>713</v>
      </c>
      <c r="BB42" s="136"/>
      <c r="BC42" s="136"/>
      <c r="BD42" s="136"/>
      <c r="BE42" s="153"/>
      <c r="BF42" s="153"/>
      <c r="BG42" s="153"/>
      <c r="BH42" s="153"/>
      <c r="BI42" s="153"/>
      <c r="BJ42" s="153"/>
      <c r="BK42" s="133" t="s">
        <v>569</v>
      </c>
      <c r="BL42" s="138"/>
      <c r="BM42" s="121"/>
      <c r="BN42" s="142" t="s">
        <v>710</v>
      </c>
      <c r="BO42" s="136" t="s">
        <v>713</v>
      </c>
      <c r="BP42" s="136"/>
      <c r="BQ42" s="136"/>
      <c r="BR42" s="136"/>
      <c r="BS42" s="153"/>
      <c r="BT42" s="153"/>
      <c r="BU42" s="153"/>
      <c r="BV42" s="275">
        <f t="shared" si="10"/>
        <v>0</v>
      </c>
      <c r="BW42" s="153">
        <f t="shared" si="11"/>
        <v>0</v>
      </c>
    </row>
    <row r="43" spans="1:75" s="57" customFormat="1" ht="19.5" customHeight="1" thickBot="1">
      <c r="A43" s="133" t="s">
        <v>74</v>
      </c>
      <c r="B43" s="138"/>
      <c r="C43" s="121"/>
      <c r="D43" s="154" t="s">
        <v>711</v>
      </c>
      <c r="E43" s="136" t="s">
        <v>714</v>
      </c>
      <c r="F43" s="136"/>
      <c r="G43" s="136"/>
      <c r="H43" s="136"/>
      <c r="I43" s="153"/>
      <c r="J43" s="153"/>
      <c r="K43" s="153"/>
      <c r="L43" s="153"/>
      <c r="M43" s="153"/>
      <c r="N43" s="153"/>
      <c r="O43" s="153"/>
      <c r="P43" s="153"/>
      <c r="Q43" s="133" t="s">
        <v>333</v>
      </c>
      <c r="R43" s="138"/>
      <c r="S43" s="121"/>
      <c r="T43" s="154" t="s">
        <v>711</v>
      </c>
      <c r="U43" s="136" t="s">
        <v>714</v>
      </c>
      <c r="V43" s="136"/>
      <c r="W43" s="136"/>
      <c r="X43" s="136"/>
      <c r="Y43" s="137"/>
      <c r="Z43" s="137"/>
      <c r="AA43" s="137"/>
      <c r="AB43" s="137"/>
      <c r="AC43" s="137"/>
      <c r="AD43" s="137"/>
      <c r="AE43" s="137"/>
      <c r="AF43" s="273">
        <f t="shared" si="6"/>
        <v>0</v>
      </c>
      <c r="AG43" s="133" t="s">
        <v>412</v>
      </c>
      <c r="AH43" s="138"/>
      <c r="AI43" s="121"/>
      <c r="AJ43" s="154" t="s">
        <v>711</v>
      </c>
      <c r="AK43" s="136" t="s">
        <v>714</v>
      </c>
      <c r="AL43" s="136"/>
      <c r="AM43" s="136"/>
      <c r="AN43" s="136"/>
      <c r="AO43" s="153"/>
      <c r="AP43" s="153"/>
      <c r="AQ43" s="153"/>
      <c r="AR43" s="153"/>
      <c r="AS43" s="153"/>
      <c r="AT43" s="153"/>
      <c r="AU43" s="153"/>
      <c r="AV43" s="275">
        <f t="shared" si="8"/>
        <v>0</v>
      </c>
      <c r="AW43" s="133" t="s">
        <v>492</v>
      </c>
      <c r="AX43" s="138"/>
      <c r="AY43" s="121"/>
      <c r="AZ43" s="154" t="s">
        <v>711</v>
      </c>
      <c r="BA43" s="136" t="s">
        <v>714</v>
      </c>
      <c r="BB43" s="136"/>
      <c r="BC43" s="136"/>
      <c r="BD43" s="136"/>
      <c r="BE43" s="153"/>
      <c r="BF43" s="153"/>
      <c r="BG43" s="153"/>
      <c r="BH43" s="153"/>
      <c r="BI43" s="153"/>
      <c r="BJ43" s="153"/>
      <c r="BK43" s="133" t="s">
        <v>570</v>
      </c>
      <c r="BL43" s="138"/>
      <c r="BM43" s="121"/>
      <c r="BN43" s="154" t="s">
        <v>711</v>
      </c>
      <c r="BO43" s="136" t="s">
        <v>714</v>
      </c>
      <c r="BP43" s="136"/>
      <c r="BQ43" s="136"/>
      <c r="BR43" s="136"/>
      <c r="BS43" s="153"/>
      <c r="BT43" s="153"/>
      <c r="BU43" s="153"/>
      <c r="BV43" s="275">
        <f t="shared" si="10"/>
        <v>0</v>
      </c>
      <c r="BW43" s="153">
        <f t="shared" si="11"/>
        <v>0</v>
      </c>
    </row>
    <row r="44" spans="1:75" s="196" customFormat="1" ht="19.5" customHeight="1" thickBot="1">
      <c r="A44" s="181" t="s">
        <v>75</v>
      </c>
      <c r="B44" s="187"/>
      <c r="C44" s="188" t="s">
        <v>715</v>
      </c>
      <c r="D44" s="189" t="s">
        <v>716</v>
      </c>
      <c r="E44" s="189"/>
      <c r="F44" s="189"/>
      <c r="G44" s="189"/>
      <c r="H44" s="193"/>
      <c r="I44" s="194">
        <f>SUM(I45:I46)</f>
        <v>0</v>
      </c>
      <c r="J44" s="194">
        <f aca="true" t="shared" si="50" ref="J44:P44">SUM(J45:J46)</f>
        <v>0</v>
      </c>
      <c r="K44" s="194">
        <f t="shared" si="50"/>
        <v>0</v>
      </c>
      <c r="L44" s="194">
        <f t="shared" si="50"/>
        <v>0</v>
      </c>
      <c r="M44" s="194">
        <f t="shared" si="50"/>
        <v>0</v>
      </c>
      <c r="N44" s="194">
        <f t="shared" si="50"/>
        <v>0</v>
      </c>
      <c r="O44" s="194">
        <f t="shared" si="50"/>
        <v>0</v>
      </c>
      <c r="P44" s="194">
        <f t="shared" si="50"/>
        <v>0</v>
      </c>
      <c r="Q44" s="181" t="s">
        <v>334</v>
      </c>
      <c r="R44" s="187"/>
      <c r="S44" s="188" t="s">
        <v>715</v>
      </c>
      <c r="T44" s="189" t="s">
        <v>716</v>
      </c>
      <c r="U44" s="189"/>
      <c r="V44" s="189"/>
      <c r="W44" s="189"/>
      <c r="X44" s="193"/>
      <c r="Y44" s="194">
        <f aca="true" t="shared" si="51" ref="Y44:AD44">SUM(Y45:Y46)</f>
        <v>0</v>
      </c>
      <c r="Z44" s="194">
        <f t="shared" si="51"/>
        <v>0</v>
      </c>
      <c r="AA44" s="194">
        <f t="shared" si="51"/>
        <v>0</v>
      </c>
      <c r="AB44" s="194">
        <f t="shared" si="51"/>
        <v>325330</v>
      </c>
      <c r="AC44" s="194">
        <f t="shared" si="51"/>
        <v>0</v>
      </c>
      <c r="AD44" s="194">
        <f t="shared" si="51"/>
        <v>0</v>
      </c>
      <c r="AE44" s="194">
        <f>SUM(AE45:AE46)</f>
        <v>0</v>
      </c>
      <c r="AF44" s="282">
        <f t="shared" si="6"/>
        <v>325330</v>
      </c>
      <c r="AG44" s="181" t="s">
        <v>413</v>
      </c>
      <c r="AH44" s="187"/>
      <c r="AI44" s="188" t="s">
        <v>715</v>
      </c>
      <c r="AJ44" s="189" t="s">
        <v>716</v>
      </c>
      <c r="AK44" s="189"/>
      <c r="AL44" s="189"/>
      <c r="AM44" s="189"/>
      <c r="AN44" s="193"/>
      <c r="AO44" s="194">
        <f>SUM(AO45:AO46)</f>
        <v>0</v>
      </c>
      <c r="AP44" s="194">
        <f aca="true" t="shared" si="52" ref="AP44:AU44">SUM(AP45:AP46)</f>
        <v>0</v>
      </c>
      <c r="AQ44" s="194">
        <f t="shared" si="52"/>
        <v>0</v>
      </c>
      <c r="AR44" s="194">
        <f t="shared" si="52"/>
        <v>0</v>
      </c>
      <c r="AS44" s="194">
        <f t="shared" si="52"/>
        <v>0</v>
      </c>
      <c r="AT44" s="194">
        <f t="shared" si="52"/>
        <v>0</v>
      </c>
      <c r="AU44" s="194">
        <f t="shared" si="52"/>
        <v>0</v>
      </c>
      <c r="AV44" s="282">
        <f t="shared" si="8"/>
        <v>0</v>
      </c>
      <c r="AW44" s="181" t="s">
        <v>493</v>
      </c>
      <c r="AX44" s="187"/>
      <c r="AY44" s="188" t="s">
        <v>715</v>
      </c>
      <c r="AZ44" s="189" t="s">
        <v>716</v>
      </c>
      <c r="BA44" s="189"/>
      <c r="BB44" s="189"/>
      <c r="BC44" s="189"/>
      <c r="BD44" s="193"/>
      <c r="BE44" s="194">
        <f aca="true" t="shared" si="53" ref="BE44:BJ44">SUM(BE45:BE46)</f>
        <v>0</v>
      </c>
      <c r="BF44" s="194">
        <f t="shared" si="53"/>
        <v>0</v>
      </c>
      <c r="BG44" s="194">
        <f t="shared" si="53"/>
        <v>0</v>
      </c>
      <c r="BH44" s="194">
        <f t="shared" si="53"/>
        <v>0</v>
      </c>
      <c r="BI44" s="194">
        <f t="shared" si="53"/>
        <v>0</v>
      </c>
      <c r="BJ44" s="194">
        <f t="shared" si="53"/>
        <v>0</v>
      </c>
      <c r="BK44" s="181" t="s">
        <v>571</v>
      </c>
      <c r="BL44" s="187"/>
      <c r="BM44" s="188" t="s">
        <v>715</v>
      </c>
      <c r="BN44" s="189" t="s">
        <v>716</v>
      </c>
      <c r="BO44" s="189"/>
      <c r="BP44" s="189"/>
      <c r="BQ44" s="189"/>
      <c r="BR44" s="193"/>
      <c r="BS44" s="194">
        <f>SUM(BS45:BS46)</f>
        <v>0</v>
      </c>
      <c r="BT44" s="194">
        <f>SUM(BT45:BT46)</f>
        <v>0</v>
      </c>
      <c r="BU44" s="194">
        <f>SUM(BU45:BU46)</f>
        <v>0</v>
      </c>
      <c r="BV44" s="282">
        <f t="shared" si="10"/>
        <v>0</v>
      </c>
      <c r="BW44" s="194">
        <f t="shared" si="11"/>
        <v>325330</v>
      </c>
    </row>
    <row r="45" spans="1:75" s="57" customFormat="1" ht="19.5" customHeight="1" thickBot="1">
      <c r="A45" s="133" t="s">
        <v>77</v>
      </c>
      <c r="B45" s="120"/>
      <c r="C45" s="121"/>
      <c r="D45" s="121" t="s">
        <v>717</v>
      </c>
      <c r="E45" s="123" t="s">
        <v>719</v>
      </c>
      <c r="F45" s="123"/>
      <c r="G45" s="123"/>
      <c r="H45" s="124"/>
      <c r="I45" s="155"/>
      <c r="J45" s="155"/>
      <c r="K45" s="155"/>
      <c r="L45" s="155"/>
      <c r="M45" s="155"/>
      <c r="N45" s="155"/>
      <c r="O45" s="155"/>
      <c r="P45" s="155"/>
      <c r="Q45" s="133" t="s">
        <v>335</v>
      </c>
      <c r="R45" s="120"/>
      <c r="S45" s="121"/>
      <c r="T45" s="121" t="s">
        <v>717</v>
      </c>
      <c r="U45" s="123" t="s">
        <v>719</v>
      </c>
      <c r="V45" s="123"/>
      <c r="W45" s="123"/>
      <c r="X45" s="124"/>
      <c r="Y45" s="155"/>
      <c r="Z45" s="155"/>
      <c r="AA45" s="155"/>
      <c r="AB45" s="155">
        <v>195643</v>
      </c>
      <c r="AC45" s="155"/>
      <c r="AD45" s="155"/>
      <c r="AE45" s="155"/>
      <c r="AF45" s="276">
        <f t="shared" si="6"/>
        <v>195643</v>
      </c>
      <c r="AG45" s="133" t="s">
        <v>414</v>
      </c>
      <c r="AH45" s="120"/>
      <c r="AI45" s="121"/>
      <c r="AJ45" s="121" t="s">
        <v>717</v>
      </c>
      <c r="AK45" s="123" t="s">
        <v>719</v>
      </c>
      <c r="AL45" s="123"/>
      <c r="AM45" s="123"/>
      <c r="AN45" s="124"/>
      <c r="AO45" s="155"/>
      <c r="AP45" s="155"/>
      <c r="AQ45" s="155"/>
      <c r="AR45" s="155"/>
      <c r="AS45" s="155"/>
      <c r="AT45" s="155"/>
      <c r="AU45" s="155"/>
      <c r="AV45" s="276">
        <f t="shared" si="8"/>
        <v>0</v>
      </c>
      <c r="AW45" s="133" t="s">
        <v>494</v>
      </c>
      <c r="AX45" s="120"/>
      <c r="AY45" s="121"/>
      <c r="AZ45" s="121" t="s">
        <v>717</v>
      </c>
      <c r="BA45" s="123" t="s">
        <v>719</v>
      </c>
      <c r="BB45" s="123"/>
      <c r="BC45" s="123"/>
      <c r="BD45" s="124"/>
      <c r="BE45" s="155"/>
      <c r="BF45" s="155"/>
      <c r="BG45" s="155"/>
      <c r="BH45" s="155"/>
      <c r="BI45" s="155"/>
      <c r="BJ45" s="155"/>
      <c r="BK45" s="133" t="s">
        <v>572</v>
      </c>
      <c r="BL45" s="120"/>
      <c r="BM45" s="121"/>
      <c r="BN45" s="121" t="s">
        <v>717</v>
      </c>
      <c r="BO45" s="123" t="s">
        <v>719</v>
      </c>
      <c r="BP45" s="123"/>
      <c r="BQ45" s="123"/>
      <c r="BR45" s="124"/>
      <c r="BS45" s="155"/>
      <c r="BT45" s="155"/>
      <c r="BU45" s="155"/>
      <c r="BV45" s="276">
        <f t="shared" si="10"/>
        <v>0</v>
      </c>
      <c r="BW45" s="155">
        <f t="shared" si="11"/>
        <v>195643</v>
      </c>
    </row>
    <row r="46" spans="1:75" s="61" customFormat="1" ht="19.5" customHeight="1" thickBot="1">
      <c r="A46" s="133" t="s">
        <v>79</v>
      </c>
      <c r="B46" s="120"/>
      <c r="C46" s="121"/>
      <c r="D46" s="140" t="s">
        <v>718</v>
      </c>
      <c r="E46" s="123" t="s">
        <v>720</v>
      </c>
      <c r="F46" s="123"/>
      <c r="G46" s="123"/>
      <c r="H46" s="124"/>
      <c r="I46" s="157"/>
      <c r="J46" s="157"/>
      <c r="K46" s="157"/>
      <c r="L46" s="157"/>
      <c r="M46" s="157"/>
      <c r="N46" s="157"/>
      <c r="O46" s="157"/>
      <c r="P46" s="157"/>
      <c r="Q46" s="133" t="s">
        <v>336</v>
      </c>
      <c r="R46" s="120"/>
      <c r="S46" s="121"/>
      <c r="T46" s="140" t="s">
        <v>718</v>
      </c>
      <c r="U46" s="123" t="s">
        <v>720</v>
      </c>
      <c r="V46" s="123"/>
      <c r="W46" s="123"/>
      <c r="X46" s="124"/>
      <c r="Y46" s="157"/>
      <c r="Z46" s="157"/>
      <c r="AA46" s="157"/>
      <c r="AB46" s="157">
        <v>129687</v>
      </c>
      <c r="AC46" s="157"/>
      <c r="AD46" s="157"/>
      <c r="AE46" s="157"/>
      <c r="AF46" s="106">
        <f t="shared" si="6"/>
        <v>129687</v>
      </c>
      <c r="AG46" s="133" t="s">
        <v>415</v>
      </c>
      <c r="AH46" s="120"/>
      <c r="AI46" s="121"/>
      <c r="AJ46" s="140" t="s">
        <v>718</v>
      </c>
      <c r="AK46" s="123" t="s">
        <v>720</v>
      </c>
      <c r="AL46" s="123"/>
      <c r="AM46" s="123"/>
      <c r="AN46" s="124"/>
      <c r="AO46" s="157"/>
      <c r="AP46" s="157"/>
      <c r="AQ46" s="157"/>
      <c r="AR46" s="157"/>
      <c r="AS46" s="157"/>
      <c r="AT46" s="157"/>
      <c r="AU46" s="157"/>
      <c r="AV46" s="106">
        <f t="shared" si="8"/>
        <v>0</v>
      </c>
      <c r="AW46" s="133" t="s">
        <v>495</v>
      </c>
      <c r="AX46" s="120"/>
      <c r="AY46" s="121"/>
      <c r="AZ46" s="140" t="s">
        <v>718</v>
      </c>
      <c r="BA46" s="123" t="s">
        <v>720</v>
      </c>
      <c r="BB46" s="123"/>
      <c r="BC46" s="123"/>
      <c r="BD46" s="124"/>
      <c r="BE46" s="157"/>
      <c r="BF46" s="157"/>
      <c r="BG46" s="157"/>
      <c r="BH46" s="157"/>
      <c r="BI46" s="157"/>
      <c r="BJ46" s="157"/>
      <c r="BK46" s="133" t="s">
        <v>573</v>
      </c>
      <c r="BL46" s="120"/>
      <c r="BM46" s="121"/>
      <c r="BN46" s="140" t="s">
        <v>718</v>
      </c>
      <c r="BO46" s="123" t="s">
        <v>720</v>
      </c>
      <c r="BP46" s="123"/>
      <c r="BQ46" s="123"/>
      <c r="BR46" s="124"/>
      <c r="BS46" s="157"/>
      <c r="BT46" s="157"/>
      <c r="BU46" s="157"/>
      <c r="BV46" s="106">
        <f t="shared" si="10"/>
        <v>0</v>
      </c>
      <c r="BW46" s="157">
        <f t="shared" si="11"/>
        <v>129687</v>
      </c>
    </row>
    <row r="47" spans="1:75" s="209" customFormat="1" ht="19.5" customHeight="1" thickBot="1">
      <c r="A47" s="181" t="s">
        <v>80</v>
      </c>
      <c r="B47" s="204"/>
      <c r="C47" s="205" t="s">
        <v>721</v>
      </c>
      <c r="D47" s="206" t="s">
        <v>307</v>
      </c>
      <c r="E47" s="207"/>
      <c r="F47" s="207"/>
      <c r="G47" s="207"/>
      <c r="H47" s="207"/>
      <c r="I47" s="208"/>
      <c r="J47" s="208"/>
      <c r="K47" s="208"/>
      <c r="L47" s="208"/>
      <c r="M47" s="208"/>
      <c r="N47" s="208"/>
      <c r="O47" s="208"/>
      <c r="P47" s="208"/>
      <c r="Q47" s="181" t="s">
        <v>337</v>
      </c>
      <c r="R47" s="204"/>
      <c r="S47" s="205" t="s">
        <v>721</v>
      </c>
      <c r="T47" s="206" t="s">
        <v>307</v>
      </c>
      <c r="U47" s="207"/>
      <c r="V47" s="207"/>
      <c r="W47" s="207"/>
      <c r="X47" s="207"/>
      <c r="Y47" s="208"/>
      <c r="Z47" s="208"/>
      <c r="AA47" s="208"/>
      <c r="AB47" s="208"/>
      <c r="AC47" s="208"/>
      <c r="AD47" s="208"/>
      <c r="AE47" s="208"/>
      <c r="AF47" s="285">
        <f t="shared" si="6"/>
        <v>0</v>
      </c>
      <c r="AG47" s="181" t="s">
        <v>416</v>
      </c>
      <c r="AH47" s="204"/>
      <c r="AI47" s="205" t="s">
        <v>721</v>
      </c>
      <c r="AJ47" s="206" t="s">
        <v>307</v>
      </c>
      <c r="AK47" s="207"/>
      <c r="AL47" s="207"/>
      <c r="AM47" s="207"/>
      <c r="AN47" s="207"/>
      <c r="AO47" s="208"/>
      <c r="AP47" s="208"/>
      <c r="AQ47" s="208"/>
      <c r="AR47" s="208"/>
      <c r="AS47" s="208"/>
      <c r="AT47" s="208"/>
      <c r="AU47" s="208"/>
      <c r="AV47" s="285">
        <f t="shared" si="8"/>
        <v>0</v>
      </c>
      <c r="AW47" s="181" t="s">
        <v>496</v>
      </c>
      <c r="AX47" s="204"/>
      <c r="AY47" s="205" t="s">
        <v>721</v>
      </c>
      <c r="AZ47" s="206" t="s">
        <v>307</v>
      </c>
      <c r="BA47" s="207"/>
      <c r="BB47" s="207"/>
      <c r="BC47" s="207"/>
      <c r="BD47" s="207"/>
      <c r="BE47" s="208"/>
      <c r="BF47" s="208"/>
      <c r="BG47" s="208"/>
      <c r="BH47" s="208"/>
      <c r="BI47" s="208"/>
      <c r="BJ47" s="208"/>
      <c r="BK47" s="181" t="s">
        <v>574</v>
      </c>
      <c r="BL47" s="204"/>
      <c r="BM47" s="205" t="s">
        <v>721</v>
      </c>
      <c r="BN47" s="206" t="s">
        <v>307</v>
      </c>
      <c r="BO47" s="207"/>
      <c r="BP47" s="207"/>
      <c r="BQ47" s="207"/>
      <c r="BR47" s="207"/>
      <c r="BS47" s="208"/>
      <c r="BT47" s="208"/>
      <c r="BU47" s="208"/>
      <c r="BV47" s="285">
        <f t="shared" si="10"/>
        <v>0</v>
      </c>
      <c r="BW47" s="208">
        <f t="shared" si="11"/>
        <v>0</v>
      </c>
    </row>
    <row r="48" spans="1:75" s="61" customFormat="1" ht="19.5" customHeight="1" thickBot="1">
      <c r="A48" s="133" t="s">
        <v>81</v>
      </c>
      <c r="B48" s="159"/>
      <c r="C48" s="159"/>
      <c r="D48" s="159"/>
      <c r="E48" s="159"/>
      <c r="F48" s="159"/>
      <c r="G48" s="159"/>
      <c r="H48" s="159"/>
      <c r="I48" s="160"/>
      <c r="J48" s="160"/>
      <c r="K48" s="160"/>
      <c r="L48" s="160"/>
      <c r="M48" s="160"/>
      <c r="N48" s="160"/>
      <c r="O48" s="160"/>
      <c r="P48" s="160"/>
      <c r="Q48" s="133" t="s">
        <v>338</v>
      </c>
      <c r="R48" s="159"/>
      <c r="S48" s="159"/>
      <c r="T48" s="159"/>
      <c r="U48" s="159"/>
      <c r="V48" s="159"/>
      <c r="W48" s="159"/>
      <c r="X48" s="159"/>
      <c r="Y48" s="160"/>
      <c r="Z48" s="160"/>
      <c r="AA48" s="160"/>
      <c r="AB48" s="160"/>
      <c r="AC48" s="160"/>
      <c r="AD48" s="160"/>
      <c r="AE48" s="160"/>
      <c r="AF48" s="110">
        <f t="shared" si="6"/>
        <v>0</v>
      </c>
      <c r="AG48" s="133" t="s">
        <v>417</v>
      </c>
      <c r="AH48" s="159"/>
      <c r="AI48" s="159"/>
      <c r="AJ48" s="159"/>
      <c r="AK48" s="159"/>
      <c r="AL48" s="159"/>
      <c r="AM48" s="159"/>
      <c r="AN48" s="159"/>
      <c r="AO48" s="160"/>
      <c r="AP48" s="160"/>
      <c r="AQ48" s="160"/>
      <c r="AR48" s="160"/>
      <c r="AS48" s="160"/>
      <c r="AT48" s="160"/>
      <c r="AU48" s="160"/>
      <c r="AV48" s="110">
        <f t="shared" si="8"/>
        <v>0</v>
      </c>
      <c r="AW48" s="133" t="s">
        <v>497</v>
      </c>
      <c r="AX48" s="159"/>
      <c r="AY48" s="159"/>
      <c r="AZ48" s="159"/>
      <c r="BA48" s="159"/>
      <c r="BB48" s="159"/>
      <c r="BC48" s="159"/>
      <c r="BD48" s="159"/>
      <c r="BE48" s="160"/>
      <c r="BF48" s="160"/>
      <c r="BG48" s="160"/>
      <c r="BH48" s="160"/>
      <c r="BI48" s="160"/>
      <c r="BJ48" s="160"/>
      <c r="BK48" s="133" t="s">
        <v>575</v>
      </c>
      <c r="BL48" s="159"/>
      <c r="BM48" s="159"/>
      <c r="BN48" s="159"/>
      <c r="BO48" s="159"/>
      <c r="BP48" s="159"/>
      <c r="BQ48" s="159"/>
      <c r="BR48" s="159"/>
      <c r="BS48" s="160"/>
      <c r="BT48" s="160"/>
      <c r="BU48" s="160"/>
      <c r="BV48" s="110">
        <f t="shared" si="10"/>
        <v>0</v>
      </c>
      <c r="BW48" s="160">
        <f t="shared" si="11"/>
        <v>0</v>
      </c>
    </row>
    <row r="49" spans="1:75" s="203" customFormat="1" ht="19.5" customHeight="1" thickBot="1">
      <c r="A49" s="181" t="s">
        <v>82</v>
      </c>
      <c r="B49" s="210" t="s">
        <v>740</v>
      </c>
      <c r="C49" s="211" t="s">
        <v>741</v>
      </c>
      <c r="D49" s="212"/>
      <c r="E49" s="212"/>
      <c r="F49" s="212"/>
      <c r="G49" s="212"/>
      <c r="H49" s="212"/>
      <c r="I49" s="213"/>
      <c r="J49" s="213"/>
      <c r="K49" s="213"/>
      <c r="L49" s="213"/>
      <c r="M49" s="213"/>
      <c r="N49" s="213"/>
      <c r="O49" s="213"/>
      <c r="P49" s="213"/>
      <c r="Q49" s="181" t="s">
        <v>339</v>
      </c>
      <c r="R49" s="210" t="s">
        <v>740</v>
      </c>
      <c r="S49" s="211" t="s">
        <v>741</v>
      </c>
      <c r="T49" s="212"/>
      <c r="U49" s="212"/>
      <c r="V49" s="212"/>
      <c r="W49" s="212"/>
      <c r="X49" s="212"/>
      <c r="Y49" s="213"/>
      <c r="Z49" s="213"/>
      <c r="AA49" s="213"/>
      <c r="AB49" s="213"/>
      <c r="AC49" s="213"/>
      <c r="AD49" s="213"/>
      <c r="AE49" s="213"/>
      <c r="AF49" s="281">
        <f t="shared" si="6"/>
        <v>0</v>
      </c>
      <c r="AG49" s="181" t="s">
        <v>418</v>
      </c>
      <c r="AH49" s="210" t="s">
        <v>740</v>
      </c>
      <c r="AI49" s="211" t="s">
        <v>741</v>
      </c>
      <c r="AJ49" s="212"/>
      <c r="AK49" s="212"/>
      <c r="AL49" s="212"/>
      <c r="AM49" s="212"/>
      <c r="AN49" s="212"/>
      <c r="AO49" s="213"/>
      <c r="AP49" s="213"/>
      <c r="AQ49" s="213"/>
      <c r="AR49" s="213"/>
      <c r="AS49" s="213"/>
      <c r="AT49" s="213"/>
      <c r="AU49" s="213"/>
      <c r="AV49" s="281">
        <f t="shared" si="8"/>
        <v>0</v>
      </c>
      <c r="AW49" s="181" t="s">
        <v>498</v>
      </c>
      <c r="AX49" s="210" t="s">
        <v>740</v>
      </c>
      <c r="AY49" s="211" t="s">
        <v>741</v>
      </c>
      <c r="AZ49" s="212"/>
      <c r="BA49" s="212"/>
      <c r="BB49" s="212"/>
      <c r="BC49" s="212"/>
      <c r="BD49" s="212"/>
      <c r="BE49" s="213"/>
      <c r="BF49" s="213"/>
      <c r="BG49" s="213"/>
      <c r="BH49" s="213"/>
      <c r="BI49" s="213"/>
      <c r="BJ49" s="213"/>
      <c r="BK49" s="181" t="s">
        <v>576</v>
      </c>
      <c r="BL49" s="210" t="s">
        <v>740</v>
      </c>
      <c r="BM49" s="211" t="s">
        <v>741</v>
      </c>
      <c r="BN49" s="212"/>
      <c r="BO49" s="212"/>
      <c r="BP49" s="212"/>
      <c r="BQ49" s="212"/>
      <c r="BR49" s="212"/>
      <c r="BS49" s="213"/>
      <c r="BT49" s="213"/>
      <c r="BU49" s="213"/>
      <c r="BV49" s="281">
        <f t="shared" si="10"/>
        <v>0</v>
      </c>
      <c r="BW49" s="213">
        <f t="shared" si="11"/>
        <v>0</v>
      </c>
    </row>
    <row r="50" spans="1:75" s="186" customFormat="1" ht="30" customHeight="1" thickBot="1">
      <c r="A50" s="181" t="s">
        <v>83</v>
      </c>
      <c r="B50" s="353" t="s">
        <v>761</v>
      </c>
      <c r="C50" s="354"/>
      <c r="D50" s="354"/>
      <c r="E50" s="354"/>
      <c r="F50" s="354"/>
      <c r="G50" s="354"/>
      <c r="H50" s="354"/>
      <c r="I50" s="201">
        <f>SUM(I37,I39,I49)</f>
        <v>438082</v>
      </c>
      <c r="J50" s="201">
        <f aca="true" t="shared" si="54" ref="J50:P50">SUM(J37,J39,J49)</f>
        <v>85011</v>
      </c>
      <c r="K50" s="201">
        <f t="shared" si="54"/>
        <v>0</v>
      </c>
      <c r="L50" s="201">
        <f t="shared" si="54"/>
        <v>0</v>
      </c>
      <c r="M50" s="201">
        <f t="shared" si="54"/>
        <v>344407</v>
      </c>
      <c r="N50" s="201">
        <f t="shared" si="54"/>
        <v>29345</v>
      </c>
      <c r="O50" s="201">
        <f t="shared" si="54"/>
        <v>158539</v>
      </c>
      <c r="P50" s="201">
        <f t="shared" si="54"/>
        <v>94277</v>
      </c>
      <c r="Q50" s="181" t="s">
        <v>340</v>
      </c>
      <c r="R50" s="353" t="s">
        <v>761</v>
      </c>
      <c r="S50" s="354"/>
      <c r="T50" s="354"/>
      <c r="U50" s="354"/>
      <c r="V50" s="354"/>
      <c r="W50" s="354"/>
      <c r="X50" s="354"/>
      <c r="Y50" s="201">
        <f aca="true" t="shared" si="55" ref="Y50:AD50">SUM(Y37,Y39,Y49)</f>
        <v>0</v>
      </c>
      <c r="Z50" s="201">
        <f t="shared" si="55"/>
        <v>14333</v>
      </c>
      <c r="AA50" s="201">
        <f t="shared" si="55"/>
        <v>37218</v>
      </c>
      <c r="AB50" s="201">
        <f t="shared" si="55"/>
        <v>2495001</v>
      </c>
      <c r="AC50" s="201">
        <f t="shared" si="55"/>
        <v>0</v>
      </c>
      <c r="AD50" s="201">
        <f t="shared" si="55"/>
        <v>0</v>
      </c>
      <c r="AE50" s="201">
        <f>SUM(AE37,AE39,AE49)</f>
        <v>59892</v>
      </c>
      <c r="AF50" s="279">
        <f t="shared" si="6"/>
        <v>3756105</v>
      </c>
      <c r="AG50" s="181" t="s">
        <v>419</v>
      </c>
      <c r="AH50" s="353" t="s">
        <v>761</v>
      </c>
      <c r="AI50" s="354"/>
      <c r="AJ50" s="354"/>
      <c r="AK50" s="354"/>
      <c r="AL50" s="354"/>
      <c r="AM50" s="354"/>
      <c r="AN50" s="354"/>
      <c r="AO50" s="201">
        <f>SUM(AO37,AO39,AO49)</f>
        <v>0</v>
      </c>
      <c r="AP50" s="201">
        <f aca="true" t="shared" si="56" ref="AP50:AU50">SUM(AP37,AP39,AP49)</f>
        <v>0</v>
      </c>
      <c r="AQ50" s="201">
        <f t="shared" si="56"/>
        <v>0</v>
      </c>
      <c r="AR50" s="201">
        <f t="shared" si="56"/>
        <v>3224</v>
      </c>
      <c r="AS50" s="201">
        <f t="shared" si="56"/>
        <v>0</v>
      </c>
      <c r="AT50" s="201">
        <f t="shared" si="56"/>
        <v>0</v>
      </c>
      <c r="AU50" s="201">
        <f t="shared" si="56"/>
        <v>4950</v>
      </c>
      <c r="AV50" s="279">
        <f>SUM(AO50:AU50)</f>
        <v>8174</v>
      </c>
      <c r="AW50" s="181" t="s">
        <v>499</v>
      </c>
      <c r="AX50" s="353" t="s">
        <v>761</v>
      </c>
      <c r="AY50" s="354"/>
      <c r="AZ50" s="354"/>
      <c r="BA50" s="354"/>
      <c r="BB50" s="354"/>
      <c r="BC50" s="354"/>
      <c r="BD50" s="354"/>
      <c r="BE50" s="201">
        <f aca="true" t="shared" si="57" ref="BE50:BJ50">SUM(BE37,BE39,BE49)</f>
        <v>44426</v>
      </c>
      <c r="BF50" s="201">
        <f t="shared" si="57"/>
        <v>13621</v>
      </c>
      <c r="BG50" s="201">
        <f t="shared" si="57"/>
        <v>0</v>
      </c>
      <c r="BH50" s="201">
        <f t="shared" si="57"/>
        <v>0</v>
      </c>
      <c r="BI50" s="201">
        <f t="shared" si="57"/>
        <v>0</v>
      </c>
      <c r="BJ50" s="201">
        <f t="shared" si="57"/>
        <v>100</v>
      </c>
      <c r="BK50" s="181" t="s">
        <v>577</v>
      </c>
      <c r="BL50" s="353" t="s">
        <v>761</v>
      </c>
      <c r="BM50" s="354"/>
      <c r="BN50" s="354"/>
      <c r="BO50" s="354"/>
      <c r="BP50" s="354"/>
      <c r="BQ50" s="354"/>
      <c r="BR50" s="354"/>
      <c r="BS50" s="201">
        <f>SUM(BS37,BS39,BS49)</f>
        <v>0</v>
      </c>
      <c r="BT50" s="201">
        <f>SUM(BT37,BT39,BT49)</f>
        <v>0</v>
      </c>
      <c r="BU50" s="201">
        <f>SUM(BU37,BU39,BU49)</f>
        <v>0</v>
      </c>
      <c r="BV50" s="279">
        <f t="shared" si="10"/>
        <v>58147</v>
      </c>
      <c r="BW50" s="201">
        <f>SUM(BV50,AV50,AF50)</f>
        <v>3822426</v>
      </c>
    </row>
    <row r="51" spans="1:75" s="57" customFormat="1" ht="19.5" customHeight="1" thickBot="1">
      <c r="A51" s="133" t="s">
        <v>84</v>
      </c>
      <c r="B51" s="161"/>
      <c r="C51" s="162"/>
      <c r="D51" s="162"/>
      <c r="E51" s="162"/>
      <c r="F51" s="162"/>
      <c r="G51" s="162"/>
      <c r="H51" s="162"/>
      <c r="I51" s="162"/>
      <c r="J51" s="162"/>
      <c r="K51" s="162"/>
      <c r="L51" s="162"/>
      <c r="M51" s="162"/>
      <c r="N51" s="162"/>
      <c r="O51" s="162"/>
      <c r="P51" s="163"/>
      <c r="Q51" s="133" t="s">
        <v>341</v>
      </c>
      <c r="R51" s="162"/>
      <c r="S51" s="162"/>
      <c r="T51" s="162"/>
      <c r="U51" s="162"/>
      <c r="V51" s="162"/>
      <c r="W51" s="162"/>
      <c r="X51" s="162"/>
      <c r="Y51" s="162"/>
      <c r="Z51" s="162"/>
      <c r="AA51" s="162"/>
      <c r="AB51" s="162"/>
      <c r="AC51" s="162"/>
      <c r="AD51" s="162"/>
      <c r="AE51" s="162"/>
      <c r="AF51" s="313"/>
      <c r="AG51" s="133" t="s">
        <v>420</v>
      </c>
      <c r="AH51" s="162"/>
      <c r="AI51" s="162"/>
      <c r="AJ51" s="162"/>
      <c r="AK51" s="162"/>
      <c r="AL51" s="162"/>
      <c r="AM51" s="162"/>
      <c r="AN51" s="162"/>
      <c r="AO51" s="162"/>
      <c r="AP51" s="162"/>
      <c r="AQ51" s="162"/>
      <c r="AR51" s="162"/>
      <c r="AS51" s="162"/>
      <c r="AT51" s="162"/>
      <c r="AU51" s="162"/>
      <c r="AV51" s="313"/>
      <c r="AW51" s="133" t="s">
        <v>500</v>
      </c>
      <c r="AX51" s="162"/>
      <c r="AY51" s="162"/>
      <c r="AZ51" s="162"/>
      <c r="BA51" s="162"/>
      <c r="BB51" s="162"/>
      <c r="BC51" s="162"/>
      <c r="BD51" s="162"/>
      <c r="BE51" s="162"/>
      <c r="BF51" s="162"/>
      <c r="BG51" s="162"/>
      <c r="BH51" s="162"/>
      <c r="BI51" s="162"/>
      <c r="BJ51" s="163"/>
      <c r="BK51" s="133" t="s">
        <v>578</v>
      </c>
      <c r="BL51" s="162"/>
      <c r="BM51" s="162"/>
      <c r="BN51" s="162"/>
      <c r="BO51" s="162"/>
      <c r="BP51" s="162"/>
      <c r="BQ51" s="162"/>
      <c r="BR51" s="162"/>
      <c r="BS51" s="162"/>
      <c r="BT51" s="162"/>
      <c r="BU51" s="162"/>
      <c r="BV51" s="179"/>
      <c r="BW51" s="163"/>
    </row>
    <row r="52" spans="1:75" s="57" customFormat="1" ht="15" customHeight="1" thickBot="1">
      <c r="A52" s="377" t="s">
        <v>85</v>
      </c>
      <c r="B52" s="371" t="s">
        <v>156</v>
      </c>
      <c r="C52" s="372"/>
      <c r="D52" s="372"/>
      <c r="E52" s="372"/>
      <c r="F52" s="372"/>
      <c r="G52" s="372"/>
      <c r="H52" s="372"/>
      <c r="I52" s="379" t="s">
        <v>638</v>
      </c>
      <c r="J52" s="380"/>
      <c r="K52" s="380"/>
      <c r="L52" s="380"/>
      <c r="M52" s="380"/>
      <c r="N52" s="380"/>
      <c r="O52" s="380"/>
      <c r="P52" s="381"/>
      <c r="Q52" s="377" t="s">
        <v>342</v>
      </c>
      <c r="R52" s="371" t="s">
        <v>156</v>
      </c>
      <c r="S52" s="372"/>
      <c r="T52" s="372"/>
      <c r="U52" s="372"/>
      <c r="V52" s="372"/>
      <c r="W52" s="372"/>
      <c r="X52" s="372"/>
      <c r="Y52" s="379" t="s">
        <v>638</v>
      </c>
      <c r="Z52" s="382"/>
      <c r="AA52" s="382"/>
      <c r="AB52" s="382"/>
      <c r="AC52" s="383"/>
      <c r="AD52" s="380"/>
      <c r="AE52" s="380"/>
      <c r="AF52" s="381"/>
      <c r="AG52" s="377" t="s">
        <v>421</v>
      </c>
      <c r="AH52" s="371" t="s">
        <v>156</v>
      </c>
      <c r="AI52" s="372"/>
      <c r="AJ52" s="372"/>
      <c r="AK52" s="372"/>
      <c r="AL52" s="372"/>
      <c r="AM52" s="372"/>
      <c r="AN52" s="372"/>
      <c r="AO52" s="379" t="s">
        <v>639</v>
      </c>
      <c r="AP52" s="380"/>
      <c r="AQ52" s="380"/>
      <c r="AR52" s="380"/>
      <c r="AS52" s="380"/>
      <c r="AT52" s="380"/>
      <c r="AU52" s="380"/>
      <c r="AV52" s="381"/>
      <c r="AW52" s="377" t="s">
        <v>501</v>
      </c>
      <c r="AX52" s="371" t="s">
        <v>156</v>
      </c>
      <c r="AY52" s="372"/>
      <c r="AZ52" s="372"/>
      <c r="BA52" s="372"/>
      <c r="BB52" s="372"/>
      <c r="BC52" s="372"/>
      <c r="BD52" s="372"/>
      <c r="BE52" s="379" t="s">
        <v>646</v>
      </c>
      <c r="BF52" s="380"/>
      <c r="BG52" s="380"/>
      <c r="BH52" s="380"/>
      <c r="BI52" s="380"/>
      <c r="BJ52" s="381"/>
      <c r="BK52" s="377" t="s">
        <v>579</v>
      </c>
      <c r="BL52" s="371" t="s">
        <v>156</v>
      </c>
      <c r="BM52" s="372"/>
      <c r="BN52" s="372"/>
      <c r="BO52" s="372"/>
      <c r="BP52" s="372"/>
      <c r="BQ52" s="372"/>
      <c r="BR52" s="372"/>
      <c r="BS52" s="351" t="s">
        <v>646</v>
      </c>
      <c r="BT52" s="352"/>
      <c r="BU52" s="352"/>
      <c r="BV52" s="364"/>
      <c r="BW52" s="365" t="s">
        <v>155</v>
      </c>
    </row>
    <row r="53" spans="1:75" ht="180.75" thickBot="1">
      <c r="A53" s="378"/>
      <c r="B53" s="374"/>
      <c r="C53" s="375"/>
      <c r="D53" s="375"/>
      <c r="E53" s="375"/>
      <c r="F53" s="375"/>
      <c r="G53" s="375"/>
      <c r="H53" s="375"/>
      <c r="I53" s="134" t="s">
        <v>624</v>
      </c>
      <c r="J53" s="134" t="s">
        <v>625</v>
      </c>
      <c r="K53" s="134" t="s">
        <v>626</v>
      </c>
      <c r="L53" s="134" t="s">
        <v>945</v>
      </c>
      <c r="M53" s="134" t="s">
        <v>627</v>
      </c>
      <c r="N53" s="134" t="s">
        <v>628</v>
      </c>
      <c r="O53" s="134" t="s">
        <v>629</v>
      </c>
      <c r="P53" s="134" t="s">
        <v>630</v>
      </c>
      <c r="Q53" s="378"/>
      <c r="R53" s="374"/>
      <c r="S53" s="375"/>
      <c r="T53" s="375"/>
      <c r="U53" s="375"/>
      <c r="V53" s="375"/>
      <c r="W53" s="375"/>
      <c r="X53" s="375"/>
      <c r="Y53" s="134" t="s">
        <v>631</v>
      </c>
      <c r="Z53" s="134" t="s">
        <v>637</v>
      </c>
      <c r="AA53" s="134" t="s">
        <v>783</v>
      </c>
      <c r="AB53" s="134" t="s">
        <v>632</v>
      </c>
      <c r="AC53" s="134" t="s">
        <v>633</v>
      </c>
      <c r="AD53" s="134" t="s">
        <v>634</v>
      </c>
      <c r="AE53" s="134" t="s">
        <v>926</v>
      </c>
      <c r="AF53" s="272" t="s">
        <v>636</v>
      </c>
      <c r="AG53" s="378"/>
      <c r="AH53" s="374"/>
      <c r="AI53" s="375"/>
      <c r="AJ53" s="375"/>
      <c r="AK53" s="375"/>
      <c r="AL53" s="375"/>
      <c r="AM53" s="375"/>
      <c r="AN53" s="375"/>
      <c r="AO53" s="134" t="s">
        <v>784</v>
      </c>
      <c r="AP53" s="134" t="s">
        <v>785</v>
      </c>
      <c r="AQ53" s="134" t="s">
        <v>786</v>
      </c>
      <c r="AR53" s="134" t="s">
        <v>642</v>
      </c>
      <c r="AS53" s="134" t="s">
        <v>655</v>
      </c>
      <c r="AT53" s="134" t="s">
        <v>643</v>
      </c>
      <c r="AU53" s="134" t="s">
        <v>644</v>
      </c>
      <c r="AV53" s="272" t="s">
        <v>645</v>
      </c>
      <c r="AW53" s="378"/>
      <c r="AX53" s="374"/>
      <c r="AY53" s="375"/>
      <c r="AZ53" s="375"/>
      <c r="BA53" s="375"/>
      <c r="BB53" s="375"/>
      <c r="BC53" s="375"/>
      <c r="BD53" s="375"/>
      <c r="BE53" s="134" t="s">
        <v>929</v>
      </c>
      <c r="BF53" s="134" t="s">
        <v>787</v>
      </c>
      <c r="BG53" s="134" t="s">
        <v>648</v>
      </c>
      <c r="BH53" s="134" t="s">
        <v>649</v>
      </c>
      <c r="BI53" s="134" t="s">
        <v>650</v>
      </c>
      <c r="BJ53" s="134" t="s">
        <v>651</v>
      </c>
      <c r="BK53" s="378"/>
      <c r="BL53" s="374"/>
      <c r="BM53" s="375"/>
      <c r="BN53" s="375"/>
      <c r="BO53" s="375"/>
      <c r="BP53" s="375"/>
      <c r="BQ53" s="375"/>
      <c r="BR53" s="375"/>
      <c r="BS53" s="134" t="s">
        <v>788</v>
      </c>
      <c r="BT53" s="134" t="s">
        <v>652</v>
      </c>
      <c r="BU53" s="134" t="s">
        <v>653</v>
      </c>
      <c r="BV53" s="272" t="s">
        <v>654</v>
      </c>
      <c r="BW53" s="366"/>
    </row>
    <row r="54" spans="1:75" s="217" customFormat="1" ht="19.5" customHeight="1" thickBot="1">
      <c r="A54" s="181" t="s">
        <v>86</v>
      </c>
      <c r="B54" s="214" t="s">
        <v>115</v>
      </c>
      <c r="C54" s="215" t="s">
        <v>145</v>
      </c>
      <c r="D54" s="215"/>
      <c r="E54" s="215"/>
      <c r="F54" s="215"/>
      <c r="G54" s="215"/>
      <c r="H54" s="215"/>
      <c r="I54" s="216">
        <f>SUM(I55:I58,I64)</f>
        <v>3500</v>
      </c>
      <c r="J54" s="216">
        <f aca="true" t="shared" si="58" ref="J54:P54">SUM(J55:J58,J64)</f>
        <v>193228</v>
      </c>
      <c r="K54" s="216">
        <f t="shared" si="58"/>
        <v>12660</v>
      </c>
      <c r="L54" s="216">
        <f t="shared" si="58"/>
        <v>39467</v>
      </c>
      <c r="M54" s="216">
        <f t="shared" si="58"/>
        <v>382166</v>
      </c>
      <c r="N54" s="216">
        <f t="shared" si="58"/>
        <v>105895</v>
      </c>
      <c r="O54" s="216">
        <f t="shared" si="58"/>
        <v>209179</v>
      </c>
      <c r="P54" s="216">
        <f t="shared" si="58"/>
        <v>94053</v>
      </c>
      <c r="Q54" s="181" t="s">
        <v>343</v>
      </c>
      <c r="R54" s="214" t="s">
        <v>115</v>
      </c>
      <c r="S54" s="215" t="s">
        <v>145</v>
      </c>
      <c r="T54" s="215"/>
      <c r="U54" s="215"/>
      <c r="V54" s="215"/>
      <c r="W54" s="215"/>
      <c r="X54" s="215"/>
      <c r="Y54" s="216">
        <f aca="true" t="shared" si="59" ref="Y54:AD54">SUM(Y55:Y58,Y64)</f>
        <v>5601</v>
      </c>
      <c r="Z54" s="216">
        <f t="shared" si="59"/>
        <v>37418</v>
      </c>
      <c r="AA54" s="216">
        <f t="shared" si="59"/>
        <v>28691</v>
      </c>
      <c r="AB54" s="216">
        <f t="shared" si="59"/>
        <v>1066472</v>
      </c>
      <c r="AC54" s="216">
        <f t="shared" si="59"/>
        <v>7343</v>
      </c>
      <c r="AD54" s="216">
        <f t="shared" si="59"/>
        <v>36476</v>
      </c>
      <c r="AE54" s="216">
        <f>SUM(AE55:AE58,AE64)</f>
        <v>163460</v>
      </c>
      <c r="AF54" s="286">
        <f>SUM(I54:P54,Y54:AE54)</f>
        <v>2385609</v>
      </c>
      <c r="AG54" s="181" t="s">
        <v>422</v>
      </c>
      <c r="AH54" s="214" t="s">
        <v>115</v>
      </c>
      <c r="AI54" s="215" t="s">
        <v>145</v>
      </c>
      <c r="AJ54" s="215"/>
      <c r="AK54" s="215"/>
      <c r="AL54" s="215"/>
      <c r="AM54" s="215"/>
      <c r="AN54" s="215"/>
      <c r="AO54" s="216">
        <f>SUM(AO55:AO58,AO64)</f>
        <v>72560</v>
      </c>
      <c r="AP54" s="216">
        <f aca="true" t="shared" si="60" ref="AP54:AU54">SUM(AP55:AP58,AP64)</f>
        <v>49477</v>
      </c>
      <c r="AQ54" s="216">
        <f t="shared" si="60"/>
        <v>64883</v>
      </c>
      <c r="AR54" s="216">
        <f t="shared" si="60"/>
        <v>15553</v>
      </c>
      <c r="AS54" s="216">
        <f t="shared" si="60"/>
        <v>0</v>
      </c>
      <c r="AT54" s="216">
        <f t="shared" si="60"/>
        <v>4719</v>
      </c>
      <c r="AU54" s="216">
        <f t="shared" si="60"/>
        <v>2500</v>
      </c>
      <c r="AV54" s="286">
        <f>SUM(AO54:AU54)</f>
        <v>209692</v>
      </c>
      <c r="AW54" s="181" t="s">
        <v>502</v>
      </c>
      <c r="AX54" s="214" t="s">
        <v>115</v>
      </c>
      <c r="AY54" s="215" t="s">
        <v>145</v>
      </c>
      <c r="AZ54" s="215"/>
      <c r="BA54" s="215"/>
      <c r="BB54" s="215"/>
      <c r="BC54" s="215"/>
      <c r="BD54" s="215"/>
      <c r="BE54" s="216">
        <f aca="true" t="shared" si="61" ref="BE54:BJ54">SUM(BE55:BE58,BE64)</f>
        <v>54597</v>
      </c>
      <c r="BF54" s="216">
        <f t="shared" si="61"/>
        <v>15061</v>
      </c>
      <c r="BG54" s="216">
        <f t="shared" si="61"/>
        <v>8808</v>
      </c>
      <c r="BH54" s="216">
        <f t="shared" si="61"/>
        <v>110</v>
      </c>
      <c r="BI54" s="216">
        <f t="shared" si="61"/>
        <v>3000</v>
      </c>
      <c r="BJ54" s="216">
        <f t="shared" si="61"/>
        <v>850</v>
      </c>
      <c r="BK54" s="181" t="s">
        <v>580</v>
      </c>
      <c r="BL54" s="214" t="s">
        <v>115</v>
      </c>
      <c r="BM54" s="215" t="s">
        <v>145</v>
      </c>
      <c r="BN54" s="215"/>
      <c r="BO54" s="215"/>
      <c r="BP54" s="215"/>
      <c r="BQ54" s="215"/>
      <c r="BR54" s="215"/>
      <c r="BS54" s="216">
        <f>SUM(BS55:BS58,BS64)</f>
        <v>5869</v>
      </c>
      <c r="BT54" s="216">
        <f>SUM(BT55:BT58,BT64)</f>
        <v>7350</v>
      </c>
      <c r="BU54" s="216">
        <f>SUM(BU55:BU58,BU64)</f>
        <v>450</v>
      </c>
      <c r="BV54" s="286">
        <f>SUM(BE54:BJ54,BS54:BU54)</f>
        <v>96095</v>
      </c>
      <c r="BW54" s="216">
        <f>SUM(BV54,AV54,AF54)</f>
        <v>2691396</v>
      </c>
    </row>
    <row r="55" spans="1:75" s="217" customFormat="1" ht="19.5" customHeight="1" thickBot="1">
      <c r="A55" s="181" t="s">
        <v>87</v>
      </c>
      <c r="B55" s="218"/>
      <c r="C55" s="219" t="s">
        <v>117</v>
      </c>
      <c r="D55" s="220" t="s">
        <v>146</v>
      </c>
      <c r="E55" s="220"/>
      <c r="F55" s="220"/>
      <c r="G55" s="220"/>
      <c r="H55" s="221"/>
      <c r="I55" s="222"/>
      <c r="J55" s="222">
        <v>864</v>
      </c>
      <c r="K55" s="222"/>
      <c r="L55" s="222"/>
      <c r="M55" s="222">
        <v>199235</v>
      </c>
      <c r="N55" s="222">
        <v>39569</v>
      </c>
      <c r="O55" s="222">
        <v>61467</v>
      </c>
      <c r="P55" s="222"/>
      <c r="Q55" s="181" t="s">
        <v>344</v>
      </c>
      <c r="R55" s="218"/>
      <c r="S55" s="219" t="s">
        <v>117</v>
      </c>
      <c r="T55" s="220" t="s">
        <v>146</v>
      </c>
      <c r="U55" s="220"/>
      <c r="V55" s="220"/>
      <c r="W55" s="220"/>
      <c r="X55" s="221"/>
      <c r="Y55" s="222"/>
      <c r="Z55" s="222"/>
      <c r="AA55" s="222">
        <v>20792</v>
      </c>
      <c r="AB55" s="222">
        <v>295676</v>
      </c>
      <c r="AC55" s="222"/>
      <c r="AD55" s="222"/>
      <c r="AE55" s="222">
        <v>49942</v>
      </c>
      <c r="AF55" s="287">
        <f aca="true" t="shared" si="62" ref="AF55:AF85">SUM(I55:P55,Y55:AE55)</f>
        <v>667545</v>
      </c>
      <c r="AG55" s="181" t="s">
        <v>423</v>
      </c>
      <c r="AH55" s="218"/>
      <c r="AI55" s="219" t="s">
        <v>117</v>
      </c>
      <c r="AJ55" s="220" t="s">
        <v>146</v>
      </c>
      <c r="AK55" s="220"/>
      <c r="AL55" s="220"/>
      <c r="AM55" s="220"/>
      <c r="AN55" s="221"/>
      <c r="AO55" s="222"/>
      <c r="AP55" s="222"/>
      <c r="AQ55" s="222"/>
      <c r="AR55" s="222">
        <v>1500</v>
      </c>
      <c r="AS55" s="222"/>
      <c r="AT55" s="222"/>
      <c r="AU55" s="222"/>
      <c r="AV55" s="287">
        <f aca="true" t="shared" si="63" ref="AV55:AV85">SUM(AO55:AU55)</f>
        <v>1500</v>
      </c>
      <c r="AW55" s="181" t="s">
        <v>503</v>
      </c>
      <c r="AX55" s="218"/>
      <c r="AY55" s="219" t="s">
        <v>117</v>
      </c>
      <c r="AZ55" s="220" t="s">
        <v>146</v>
      </c>
      <c r="BA55" s="220"/>
      <c r="BB55" s="220"/>
      <c r="BC55" s="220"/>
      <c r="BD55" s="221"/>
      <c r="BE55" s="222"/>
      <c r="BF55" s="222"/>
      <c r="BG55" s="222"/>
      <c r="BH55" s="222"/>
      <c r="BI55" s="222"/>
      <c r="BJ55" s="222"/>
      <c r="BK55" s="181" t="s">
        <v>581</v>
      </c>
      <c r="BL55" s="218"/>
      <c r="BM55" s="219" t="s">
        <v>117</v>
      </c>
      <c r="BN55" s="220" t="s">
        <v>146</v>
      </c>
      <c r="BO55" s="220"/>
      <c r="BP55" s="220"/>
      <c r="BQ55" s="220"/>
      <c r="BR55" s="221"/>
      <c r="BS55" s="222"/>
      <c r="BT55" s="222"/>
      <c r="BU55" s="222"/>
      <c r="BV55" s="287">
        <f aca="true" t="shared" si="64" ref="BV55:BV85">SUM(BE55:BJ55,BS55:BU55)</f>
        <v>0</v>
      </c>
      <c r="BW55" s="222">
        <f aca="true" t="shared" si="65" ref="BW55:BW73">SUM(BV55,AV55,AF55)</f>
        <v>669045</v>
      </c>
    </row>
    <row r="56" spans="1:75" s="217" customFormat="1" ht="19.5" customHeight="1" thickBot="1">
      <c r="A56" s="181" t="s">
        <v>88</v>
      </c>
      <c r="B56" s="218"/>
      <c r="C56" s="219" t="s">
        <v>119</v>
      </c>
      <c r="D56" s="223" t="s">
        <v>722</v>
      </c>
      <c r="E56" s="224"/>
      <c r="F56" s="223"/>
      <c r="G56" s="223"/>
      <c r="H56" s="225"/>
      <c r="I56" s="226"/>
      <c r="J56" s="226">
        <v>436</v>
      </c>
      <c r="K56" s="226"/>
      <c r="L56" s="226"/>
      <c r="M56" s="226">
        <v>51148</v>
      </c>
      <c r="N56" s="226">
        <v>10567</v>
      </c>
      <c r="O56" s="226">
        <v>14912</v>
      </c>
      <c r="P56" s="226"/>
      <c r="Q56" s="181" t="s">
        <v>345</v>
      </c>
      <c r="R56" s="218"/>
      <c r="S56" s="219" t="s">
        <v>119</v>
      </c>
      <c r="T56" s="223" t="s">
        <v>722</v>
      </c>
      <c r="U56" s="224"/>
      <c r="V56" s="223"/>
      <c r="W56" s="223"/>
      <c r="X56" s="225"/>
      <c r="Y56" s="226"/>
      <c r="Z56" s="226"/>
      <c r="AA56" s="226">
        <v>2840</v>
      </c>
      <c r="AB56" s="226">
        <v>76468</v>
      </c>
      <c r="AC56" s="226"/>
      <c r="AD56" s="226"/>
      <c r="AE56" s="226">
        <v>10331</v>
      </c>
      <c r="AF56" s="288">
        <f t="shared" si="62"/>
        <v>166702</v>
      </c>
      <c r="AG56" s="181" t="s">
        <v>424</v>
      </c>
      <c r="AH56" s="218"/>
      <c r="AI56" s="219" t="s">
        <v>119</v>
      </c>
      <c r="AJ56" s="223" t="s">
        <v>722</v>
      </c>
      <c r="AK56" s="224"/>
      <c r="AL56" s="223"/>
      <c r="AM56" s="223"/>
      <c r="AN56" s="225"/>
      <c r="AO56" s="226"/>
      <c r="AP56" s="226">
        <v>3150</v>
      </c>
      <c r="AQ56" s="226"/>
      <c r="AR56" s="226"/>
      <c r="AS56" s="226"/>
      <c r="AT56" s="226"/>
      <c r="AU56" s="226"/>
      <c r="AV56" s="288">
        <f t="shared" si="63"/>
        <v>3150</v>
      </c>
      <c r="AW56" s="181" t="s">
        <v>504</v>
      </c>
      <c r="AX56" s="218"/>
      <c r="AY56" s="219" t="s">
        <v>119</v>
      </c>
      <c r="AZ56" s="223" t="s">
        <v>722</v>
      </c>
      <c r="BA56" s="224"/>
      <c r="BB56" s="223"/>
      <c r="BC56" s="223"/>
      <c r="BD56" s="225"/>
      <c r="BE56" s="226"/>
      <c r="BF56" s="226"/>
      <c r="BG56" s="226"/>
      <c r="BH56" s="226"/>
      <c r="BI56" s="226"/>
      <c r="BJ56" s="226"/>
      <c r="BK56" s="181" t="s">
        <v>582</v>
      </c>
      <c r="BL56" s="218"/>
      <c r="BM56" s="219" t="s">
        <v>119</v>
      </c>
      <c r="BN56" s="223" t="s">
        <v>722</v>
      </c>
      <c r="BO56" s="224"/>
      <c r="BP56" s="223"/>
      <c r="BQ56" s="223"/>
      <c r="BR56" s="225"/>
      <c r="BS56" s="226"/>
      <c r="BT56" s="226"/>
      <c r="BU56" s="226"/>
      <c r="BV56" s="288">
        <f t="shared" si="64"/>
        <v>0</v>
      </c>
      <c r="BW56" s="226">
        <f t="shared" si="65"/>
        <v>169852</v>
      </c>
    </row>
    <row r="57" spans="1:75" s="217" customFormat="1" ht="19.5" customHeight="1" thickBot="1">
      <c r="A57" s="181" t="s">
        <v>89</v>
      </c>
      <c r="B57" s="218"/>
      <c r="C57" s="219" t="s">
        <v>120</v>
      </c>
      <c r="D57" s="223" t="s">
        <v>723</v>
      </c>
      <c r="E57" s="224"/>
      <c r="F57" s="223"/>
      <c r="G57" s="223"/>
      <c r="H57" s="225"/>
      <c r="I57" s="226"/>
      <c r="J57" s="226">
        <v>184325</v>
      </c>
      <c r="K57" s="226"/>
      <c r="L57" s="226">
        <v>39467</v>
      </c>
      <c r="M57" s="226">
        <v>124217</v>
      </c>
      <c r="N57" s="226">
        <v>53300</v>
      </c>
      <c r="O57" s="226">
        <v>18309</v>
      </c>
      <c r="P57" s="226">
        <v>94053</v>
      </c>
      <c r="Q57" s="181" t="s">
        <v>346</v>
      </c>
      <c r="R57" s="218"/>
      <c r="S57" s="219" t="s">
        <v>120</v>
      </c>
      <c r="T57" s="223" t="s">
        <v>723</v>
      </c>
      <c r="U57" s="224"/>
      <c r="V57" s="223"/>
      <c r="W57" s="223"/>
      <c r="X57" s="225"/>
      <c r="Y57" s="226"/>
      <c r="Z57" s="226">
        <v>33732</v>
      </c>
      <c r="AA57" s="226">
        <v>3912</v>
      </c>
      <c r="AB57" s="226">
        <v>459908</v>
      </c>
      <c r="AC57" s="226">
        <v>7343</v>
      </c>
      <c r="AD57" s="226"/>
      <c r="AE57" s="226">
        <v>103018</v>
      </c>
      <c r="AF57" s="288">
        <f t="shared" si="62"/>
        <v>1121584</v>
      </c>
      <c r="AG57" s="181" t="s">
        <v>425</v>
      </c>
      <c r="AH57" s="218"/>
      <c r="AI57" s="219" t="s">
        <v>120</v>
      </c>
      <c r="AJ57" s="223" t="s">
        <v>723</v>
      </c>
      <c r="AK57" s="224"/>
      <c r="AL57" s="223"/>
      <c r="AM57" s="223"/>
      <c r="AN57" s="225"/>
      <c r="AO57" s="226"/>
      <c r="AP57" s="226">
        <v>44077</v>
      </c>
      <c r="AQ57" s="226">
        <v>35</v>
      </c>
      <c r="AR57" s="226"/>
      <c r="AS57" s="226"/>
      <c r="AT57" s="226"/>
      <c r="AU57" s="226"/>
      <c r="AV57" s="288">
        <f t="shared" si="63"/>
        <v>44112</v>
      </c>
      <c r="AW57" s="181" t="s">
        <v>505</v>
      </c>
      <c r="AX57" s="218"/>
      <c r="AY57" s="219" t="s">
        <v>120</v>
      </c>
      <c r="AZ57" s="223" t="s">
        <v>723</v>
      </c>
      <c r="BA57" s="224"/>
      <c r="BB57" s="223"/>
      <c r="BC57" s="223"/>
      <c r="BD57" s="225"/>
      <c r="BE57" s="226"/>
      <c r="BF57" s="226"/>
      <c r="BG57" s="226">
        <v>20</v>
      </c>
      <c r="BH57" s="226"/>
      <c r="BI57" s="226"/>
      <c r="BJ57" s="226"/>
      <c r="BK57" s="181" t="s">
        <v>583</v>
      </c>
      <c r="BL57" s="218"/>
      <c r="BM57" s="219" t="s">
        <v>120</v>
      </c>
      <c r="BN57" s="223" t="s">
        <v>723</v>
      </c>
      <c r="BO57" s="224"/>
      <c r="BP57" s="223"/>
      <c r="BQ57" s="223"/>
      <c r="BR57" s="225"/>
      <c r="BS57" s="226"/>
      <c r="BT57" s="226"/>
      <c r="BU57" s="226"/>
      <c r="BV57" s="288">
        <f t="shared" si="64"/>
        <v>20</v>
      </c>
      <c r="BW57" s="226">
        <f t="shared" si="65"/>
        <v>1165716</v>
      </c>
    </row>
    <row r="58" spans="1:75" s="217" customFormat="1" ht="19.5" customHeight="1" thickBot="1">
      <c r="A58" s="181" t="s">
        <v>90</v>
      </c>
      <c r="B58" s="218"/>
      <c r="C58" s="219" t="s">
        <v>126</v>
      </c>
      <c r="D58" s="223" t="s">
        <v>724</v>
      </c>
      <c r="E58" s="224"/>
      <c r="F58" s="223"/>
      <c r="G58" s="223"/>
      <c r="H58" s="225"/>
      <c r="I58" s="226">
        <f>SUM(I59:I63)</f>
        <v>3500</v>
      </c>
      <c r="J58" s="226">
        <f aca="true" t="shared" si="66" ref="J58:P58">SUM(J59:J63)</f>
        <v>7603</v>
      </c>
      <c r="K58" s="226">
        <f t="shared" si="66"/>
        <v>12660</v>
      </c>
      <c r="L58" s="226">
        <f t="shared" si="66"/>
        <v>0</v>
      </c>
      <c r="M58" s="226">
        <f t="shared" si="66"/>
        <v>7566</v>
      </c>
      <c r="N58" s="226">
        <f t="shared" si="66"/>
        <v>2459</v>
      </c>
      <c r="O58" s="226">
        <f t="shared" si="66"/>
        <v>114491</v>
      </c>
      <c r="P58" s="226">
        <f t="shared" si="66"/>
        <v>0</v>
      </c>
      <c r="Q58" s="181" t="s">
        <v>347</v>
      </c>
      <c r="R58" s="218"/>
      <c r="S58" s="219" t="s">
        <v>126</v>
      </c>
      <c r="T58" s="223" t="s">
        <v>724</v>
      </c>
      <c r="U58" s="224"/>
      <c r="V58" s="223"/>
      <c r="W58" s="223"/>
      <c r="X58" s="225"/>
      <c r="Y58" s="226">
        <f aca="true" t="shared" si="67" ref="Y58:AD58">SUM(Y59:Y63)</f>
        <v>5601</v>
      </c>
      <c r="Z58" s="226">
        <f t="shared" si="67"/>
        <v>3686</v>
      </c>
      <c r="AA58" s="226">
        <f t="shared" si="67"/>
        <v>1147</v>
      </c>
      <c r="AB58" s="226">
        <f>SUM(AB59:AB63)</f>
        <v>234399</v>
      </c>
      <c r="AC58" s="226">
        <f t="shared" si="67"/>
        <v>0</v>
      </c>
      <c r="AD58" s="226">
        <f t="shared" si="67"/>
        <v>36476</v>
      </c>
      <c r="AE58" s="226">
        <f>SUM(AE59:AE63)</f>
        <v>0</v>
      </c>
      <c r="AF58" s="288">
        <f t="shared" si="62"/>
        <v>429588</v>
      </c>
      <c r="AG58" s="181" t="s">
        <v>426</v>
      </c>
      <c r="AH58" s="218"/>
      <c r="AI58" s="219" t="s">
        <v>126</v>
      </c>
      <c r="AJ58" s="223" t="s">
        <v>724</v>
      </c>
      <c r="AK58" s="224"/>
      <c r="AL58" s="223"/>
      <c r="AM58" s="223"/>
      <c r="AN58" s="225"/>
      <c r="AO58" s="226">
        <f>SUM(AO59:AO63)</f>
        <v>72560</v>
      </c>
      <c r="AP58" s="226">
        <f aca="true" t="shared" si="68" ref="AP58:AU58">SUM(AP59:AP63)</f>
        <v>2250</v>
      </c>
      <c r="AQ58" s="226">
        <f t="shared" si="68"/>
        <v>64848</v>
      </c>
      <c r="AR58" s="226">
        <f t="shared" si="68"/>
        <v>1397</v>
      </c>
      <c r="AS58" s="226">
        <f t="shared" si="68"/>
        <v>0</v>
      </c>
      <c r="AT58" s="226">
        <f t="shared" si="68"/>
        <v>4719</v>
      </c>
      <c r="AU58" s="226">
        <f t="shared" si="68"/>
        <v>0</v>
      </c>
      <c r="AV58" s="288">
        <f t="shared" si="63"/>
        <v>145774</v>
      </c>
      <c r="AW58" s="181" t="s">
        <v>506</v>
      </c>
      <c r="AX58" s="218"/>
      <c r="AY58" s="219" t="s">
        <v>126</v>
      </c>
      <c r="AZ58" s="223" t="s">
        <v>724</v>
      </c>
      <c r="BA58" s="224"/>
      <c r="BB58" s="223"/>
      <c r="BC58" s="223"/>
      <c r="BD58" s="225"/>
      <c r="BE58" s="226">
        <f aca="true" t="shared" si="69" ref="BE58:BJ58">SUM(BE59:BE63)</f>
        <v>0</v>
      </c>
      <c r="BF58" s="226">
        <f t="shared" si="69"/>
        <v>0</v>
      </c>
      <c r="BG58" s="226">
        <f t="shared" si="69"/>
        <v>0</v>
      </c>
      <c r="BH58" s="226">
        <f t="shared" si="69"/>
        <v>0</v>
      </c>
      <c r="BI58" s="226">
        <f t="shared" si="69"/>
        <v>0</v>
      </c>
      <c r="BJ58" s="226">
        <f t="shared" si="69"/>
        <v>0</v>
      </c>
      <c r="BK58" s="181" t="s">
        <v>584</v>
      </c>
      <c r="BL58" s="218"/>
      <c r="BM58" s="219" t="s">
        <v>126</v>
      </c>
      <c r="BN58" s="223" t="s">
        <v>724</v>
      </c>
      <c r="BO58" s="224"/>
      <c r="BP58" s="223"/>
      <c r="BQ58" s="223"/>
      <c r="BR58" s="225"/>
      <c r="BS58" s="226">
        <f>SUM(BS59:BS63)</f>
        <v>0</v>
      </c>
      <c r="BT58" s="226">
        <f>SUM(BT59:BT63)</f>
        <v>0</v>
      </c>
      <c r="BU58" s="226">
        <f>SUM(BU59:BU63)</f>
        <v>0</v>
      </c>
      <c r="BV58" s="288">
        <f t="shared" si="64"/>
        <v>0</v>
      </c>
      <c r="BW58" s="226">
        <f t="shared" si="65"/>
        <v>575362</v>
      </c>
    </row>
    <row r="59" spans="1:75" s="75" customFormat="1" ht="19.5" customHeight="1" thickBot="1">
      <c r="A59" s="133" t="s">
        <v>91</v>
      </c>
      <c r="B59" s="164"/>
      <c r="C59" s="165"/>
      <c r="D59" s="166" t="s">
        <v>129</v>
      </c>
      <c r="E59" s="167" t="s">
        <v>726</v>
      </c>
      <c r="F59" s="167"/>
      <c r="G59" s="167"/>
      <c r="H59" s="168"/>
      <c r="I59" s="128"/>
      <c r="J59" s="128"/>
      <c r="K59" s="128">
        <v>12660</v>
      </c>
      <c r="L59" s="128"/>
      <c r="M59" s="128">
        <v>7566</v>
      </c>
      <c r="N59" s="128">
        <v>2459</v>
      </c>
      <c r="O59" s="128">
        <v>114491</v>
      </c>
      <c r="P59" s="128"/>
      <c r="Q59" s="133" t="s">
        <v>348</v>
      </c>
      <c r="R59" s="164"/>
      <c r="S59" s="165"/>
      <c r="T59" s="166" t="s">
        <v>129</v>
      </c>
      <c r="U59" s="167" t="s">
        <v>726</v>
      </c>
      <c r="V59" s="167"/>
      <c r="W59" s="167"/>
      <c r="X59" s="168"/>
      <c r="Y59" s="128">
        <v>5601</v>
      </c>
      <c r="Z59" s="128"/>
      <c r="AA59" s="128">
        <v>1147</v>
      </c>
      <c r="AB59" s="128">
        <v>216464</v>
      </c>
      <c r="AC59" s="128"/>
      <c r="AD59" s="128"/>
      <c r="AE59" s="128"/>
      <c r="AF59" s="277">
        <f t="shared" si="62"/>
        <v>360388</v>
      </c>
      <c r="AG59" s="133" t="s">
        <v>427</v>
      </c>
      <c r="AH59" s="164"/>
      <c r="AI59" s="165"/>
      <c r="AJ59" s="166" t="s">
        <v>129</v>
      </c>
      <c r="AK59" s="167" t="s">
        <v>726</v>
      </c>
      <c r="AL59" s="167"/>
      <c r="AM59" s="167"/>
      <c r="AN59" s="168"/>
      <c r="AO59" s="128"/>
      <c r="AP59" s="128"/>
      <c r="AQ59" s="128"/>
      <c r="AR59" s="128">
        <v>1397</v>
      </c>
      <c r="AS59" s="128"/>
      <c r="AT59" s="128"/>
      <c r="AU59" s="128"/>
      <c r="AV59" s="277">
        <f t="shared" si="63"/>
        <v>1397</v>
      </c>
      <c r="AW59" s="133" t="s">
        <v>507</v>
      </c>
      <c r="AX59" s="164"/>
      <c r="AY59" s="165"/>
      <c r="AZ59" s="166" t="s">
        <v>129</v>
      </c>
      <c r="BA59" s="167" t="s">
        <v>726</v>
      </c>
      <c r="BB59" s="167"/>
      <c r="BC59" s="167"/>
      <c r="BD59" s="168"/>
      <c r="BE59" s="128"/>
      <c r="BF59" s="128"/>
      <c r="BG59" s="128"/>
      <c r="BH59" s="128"/>
      <c r="BI59" s="128"/>
      <c r="BJ59" s="128"/>
      <c r="BK59" s="133" t="s">
        <v>585</v>
      </c>
      <c r="BL59" s="164"/>
      <c r="BM59" s="165"/>
      <c r="BN59" s="166" t="s">
        <v>129</v>
      </c>
      <c r="BO59" s="167" t="s">
        <v>726</v>
      </c>
      <c r="BP59" s="167"/>
      <c r="BQ59" s="167"/>
      <c r="BR59" s="168"/>
      <c r="BS59" s="128"/>
      <c r="BT59" s="128"/>
      <c r="BU59" s="128"/>
      <c r="BV59" s="277">
        <f t="shared" si="64"/>
        <v>0</v>
      </c>
      <c r="BW59" s="128">
        <f t="shared" si="65"/>
        <v>361785</v>
      </c>
    </row>
    <row r="60" spans="1:75" s="75" customFormat="1" ht="19.5" customHeight="1" thickBot="1">
      <c r="A60" s="133" t="s">
        <v>92</v>
      </c>
      <c r="B60" s="164"/>
      <c r="C60" s="165"/>
      <c r="D60" s="166" t="s">
        <v>130</v>
      </c>
      <c r="E60" s="167" t="s">
        <v>725</v>
      </c>
      <c r="F60" s="76"/>
      <c r="G60" s="167"/>
      <c r="H60" s="168"/>
      <c r="I60" s="128"/>
      <c r="J60" s="128"/>
      <c r="K60" s="128"/>
      <c r="L60" s="128"/>
      <c r="M60" s="128"/>
      <c r="N60" s="128"/>
      <c r="O60" s="128"/>
      <c r="P60" s="128"/>
      <c r="Q60" s="133" t="s">
        <v>349</v>
      </c>
      <c r="R60" s="164"/>
      <c r="S60" s="165"/>
      <c r="T60" s="166" t="s">
        <v>130</v>
      </c>
      <c r="U60" s="167" t="s">
        <v>725</v>
      </c>
      <c r="V60" s="76"/>
      <c r="W60" s="167"/>
      <c r="X60" s="168"/>
      <c r="Y60" s="128"/>
      <c r="Z60" s="128">
        <v>2813</v>
      </c>
      <c r="AA60" s="128"/>
      <c r="AB60" s="128"/>
      <c r="AC60" s="128"/>
      <c r="AD60" s="128"/>
      <c r="AE60" s="128"/>
      <c r="AF60" s="277">
        <f t="shared" si="62"/>
        <v>2813</v>
      </c>
      <c r="AG60" s="133" t="s">
        <v>428</v>
      </c>
      <c r="AH60" s="164"/>
      <c r="AI60" s="165"/>
      <c r="AJ60" s="166" t="s">
        <v>130</v>
      </c>
      <c r="AK60" s="167" t="s">
        <v>725</v>
      </c>
      <c r="AL60" s="76"/>
      <c r="AM60" s="167"/>
      <c r="AN60" s="168"/>
      <c r="AO60" s="128"/>
      <c r="AP60" s="128"/>
      <c r="AQ60" s="128"/>
      <c r="AR60" s="128"/>
      <c r="AS60" s="128"/>
      <c r="AT60" s="128"/>
      <c r="AU60" s="128"/>
      <c r="AV60" s="277">
        <f t="shared" si="63"/>
        <v>0</v>
      </c>
      <c r="AW60" s="133" t="s">
        <v>508</v>
      </c>
      <c r="AX60" s="164"/>
      <c r="AY60" s="165"/>
      <c r="AZ60" s="166" t="s">
        <v>130</v>
      </c>
      <c r="BA60" s="167" t="s">
        <v>725</v>
      </c>
      <c r="BB60" s="76"/>
      <c r="BC60" s="167"/>
      <c r="BD60" s="168"/>
      <c r="BE60" s="128"/>
      <c r="BF60" s="128"/>
      <c r="BG60" s="128"/>
      <c r="BH60" s="128"/>
      <c r="BI60" s="128"/>
      <c r="BJ60" s="128"/>
      <c r="BK60" s="133" t="s">
        <v>586</v>
      </c>
      <c r="BL60" s="164"/>
      <c r="BM60" s="165"/>
      <c r="BN60" s="166" t="s">
        <v>130</v>
      </c>
      <c r="BO60" s="167" t="s">
        <v>725</v>
      </c>
      <c r="BP60" s="76"/>
      <c r="BQ60" s="167"/>
      <c r="BR60" s="168"/>
      <c r="BS60" s="128"/>
      <c r="BT60" s="128"/>
      <c r="BU60" s="128"/>
      <c r="BV60" s="277">
        <f t="shared" si="64"/>
        <v>0</v>
      </c>
      <c r="BW60" s="128">
        <f t="shared" si="65"/>
        <v>2813</v>
      </c>
    </row>
    <row r="61" spans="1:75" s="75" customFormat="1" ht="19.5" customHeight="1" thickBot="1">
      <c r="A61" s="133" t="s">
        <v>94</v>
      </c>
      <c r="B61" s="164"/>
      <c r="C61" s="165"/>
      <c r="D61" s="166" t="s">
        <v>128</v>
      </c>
      <c r="E61" s="167" t="s">
        <v>727</v>
      </c>
      <c r="F61" s="76"/>
      <c r="G61" s="167"/>
      <c r="H61" s="168"/>
      <c r="I61" s="128">
        <v>3094</v>
      </c>
      <c r="J61" s="128">
        <v>7603</v>
      </c>
      <c r="K61" s="128"/>
      <c r="L61" s="128"/>
      <c r="M61" s="128"/>
      <c r="N61" s="128"/>
      <c r="O61" s="128"/>
      <c r="P61" s="128"/>
      <c r="Q61" s="133" t="s">
        <v>350</v>
      </c>
      <c r="R61" s="164"/>
      <c r="S61" s="165"/>
      <c r="T61" s="166" t="s">
        <v>128</v>
      </c>
      <c r="U61" s="167" t="s">
        <v>727</v>
      </c>
      <c r="V61" s="76"/>
      <c r="W61" s="167"/>
      <c r="X61" s="168"/>
      <c r="Y61" s="128"/>
      <c r="Z61" s="128">
        <v>873</v>
      </c>
      <c r="AA61" s="128"/>
      <c r="AB61" s="128"/>
      <c r="AC61" s="128"/>
      <c r="AD61" s="128">
        <v>36476</v>
      </c>
      <c r="AE61" s="128"/>
      <c r="AF61" s="277">
        <f t="shared" si="62"/>
        <v>48046</v>
      </c>
      <c r="AG61" s="133" t="s">
        <v>429</v>
      </c>
      <c r="AH61" s="164"/>
      <c r="AI61" s="165"/>
      <c r="AJ61" s="166" t="s">
        <v>128</v>
      </c>
      <c r="AK61" s="167" t="s">
        <v>727</v>
      </c>
      <c r="AL61" s="76"/>
      <c r="AM61" s="167"/>
      <c r="AN61" s="168"/>
      <c r="AO61" s="128">
        <v>72560</v>
      </c>
      <c r="AP61" s="128">
        <v>2250</v>
      </c>
      <c r="AQ61" s="128">
        <v>64848</v>
      </c>
      <c r="AR61" s="128"/>
      <c r="AS61" s="128"/>
      <c r="AT61" s="128">
        <v>4719</v>
      </c>
      <c r="AU61" s="128"/>
      <c r="AV61" s="277">
        <f t="shared" si="63"/>
        <v>144377</v>
      </c>
      <c r="AW61" s="133" t="s">
        <v>509</v>
      </c>
      <c r="AX61" s="164"/>
      <c r="AY61" s="165"/>
      <c r="AZ61" s="166" t="s">
        <v>128</v>
      </c>
      <c r="BA61" s="167" t="s">
        <v>727</v>
      </c>
      <c r="BB61" s="76"/>
      <c r="BC61" s="167"/>
      <c r="BD61" s="168"/>
      <c r="BE61" s="128"/>
      <c r="BF61" s="128"/>
      <c r="BG61" s="128"/>
      <c r="BH61" s="128"/>
      <c r="BI61" s="128"/>
      <c r="BJ61" s="128"/>
      <c r="BK61" s="133" t="s">
        <v>587</v>
      </c>
      <c r="BL61" s="164"/>
      <c r="BM61" s="165"/>
      <c r="BN61" s="166" t="s">
        <v>128</v>
      </c>
      <c r="BO61" s="167" t="s">
        <v>727</v>
      </c>
      <c r="BP61" s="76"/>
      <c r="BQ61" s="167"/>
      <c r="BR61" s="168"/>
      <c r="BS61" s="128"/>
      <c r="BT61" s="128"/>
      <c r="BU61" s="128"/>
      <c r="BV61" s="277">
        <f t="shared" si="64"/>
        <v>0</v>
      </c>
      <c r="BW61" s="128">
        <f t="shared" si="65"/>
        <v>192423</v>
      </c>
    </row>
    <row r="62" spans="1:75" s="75" customFormat="1" ht="19.5" customHeight="1" thickBot="1">
      <c r="A62" s="133" t="s">
        <v>95</v>
      </c>
      <c r="B62" s="164"/>
      <c r="C62" s="165"/>
      <c r="D62" s="166" t="s">
        <v>131</v>
      </c>
      <c r="E62" s="167" t="s">
        <v>151</v>
      </c>
      <c r="F62" s="76"/>
      <c r="G62" s="167"/>
      <c r="H62" s="168"/>
      <c r="I62" s="128">
        <v>406</v>
      </c>
      <c r="J62" s="128"/>
      <c r="K62" s="128"/>
      <c r="L62" s="128"/>
      <c r="M62" s="128"/>
      <c r="N62" s="128"/>
      <c r="O62" s="128"/>
      <c r="P62" s="128"/>
      <c r="Q62" s="133" t="s">
        <v>351</v>
      </c>
      <c r="R62" s="164"/>
      <c r="S62" s="165"/>
      <c r="T62" s="166" t="s">
        <v>131</v>
      </c>
      <c r="U62" s="167" t="s">
        <v>151</v>
      </c>
      <c r="V62" s="76"/>
      <c r="W62" s="167"/>
      <c r="X62" s="168"/>
      <c r="Y62" s="128"/>
      <c r="Z62" s="128"/>
      <c r="AA62" s="128"/>
      <c r="AB62" s="128">
        <v>17445</v>
      </c>
      <c r="AC62" s="128"/>
      <c r="AD62" s="128"/>
      <c r="AE62" s="128"/>
      <c r="AF62" s="277">
        <f t="shared" si="62"/>
        <v>17851</v>
      </c>
      <c r="AG62" s="133" t="s">
        <v>430</v>
      </c>
      <c r="AH62" s="164"/>
      <c r="AI62" s="165"/>
      <c r="AJ62" s="166" t="s">
        <v>131</v>
      </c>
      <c r="AK62" s="167" t="s">
        <v>151</v>
      </c>
      <c r="AL62" s="76"/>
      <c r="AM62" s="167"/>
      <c r="AN62" s="168"/>
      <c r="AO62" s="128"/>
      <c r="AP62" s="128"/>
      <c r="AQ62" s="128"/>
      <c r="AR62" s="128"/>
      <c r="AS62" s="128"/>
      <c r="AT62" s="128"/>
      <c r="AU62" s="128"/>
      <c r="AV62" s="277">
        <f t="shared" si="63"/>
        <v>0</v>
      </c>
      <c r="AW62" s="133" t="s">
        <v>510</v>
      </c>
      <c r="AX62" s="164"/>
      <c r="AY62" s="165"/>
      <c r="AZ62" s="166" t="s">
        <v>131</v>
      </c>
      <c r="BA62" s="167" t="s">
        <v>151</v>
      </c>
      <c r="BB62" s="76"/>
      <c r="BC62" s="167"/>
      <c r="BD62" s="168"/>
      <c r="BE62" s="128"/>
      <c r="BF62" s="128"/>
      <c r="BG62" s="128"/>
      <c r="BH62" s="128"/>
      <c r="BI62" s="128"/>
      <c r="BJ62" s="128"/>
      <c r="BK62" s="133" t="s">
        <v>588</v>
      </c>
      <c r="BL62" s="164"/>
      <c r="BM62" s="165"/>
      <c r="BN62" s="166" t="s">
        <v>131</v>
      </c>
      <c r="BO62" s="167" t="s">
        <v>151</v>
      </c>
      <c r="BP62" s="76"/>
      <c r="BQ62" s="167"/>
      <c r="BR62" s="168"/>
      <c r="BS62" s="128"/>
      <c r="BT62" s="128"/>
      <c r="BU62" s="128"/>
      <c r="BV62" s="277">
        <f t="shared" si="64"/>
        <v>0</v>
      </c>
      <c r="BW62" s="128">
        <f t="shared" si="65"/>
        <v>17851</v>
      </c>
    </row>
    <row r="63" spans="1:75" s="74" customFormat="1" ht="19.5" customHeight="1" thickBot="1">
      <c r="A63" s="133" t="s">
        <v>226</v>
      </c>
      <c r="B63" s="164"/>
      <c r="C63" s="165"/>
      <c r="D63" s="166" t="s">
        <v>132</v>
      </c>
      <c r="E63" s="169" t="s">
        <v>150</v>
      </c>
      <c r="F63" s="127"/>
      <c r="G63" s="169"/>
      <c r="H63" s="170"/>
      <c r="I63" s="66"/>
      <c r="J63" s="66"/>
      <c r="K63" s="66"/>
      <c r="L63" s="66"/>
      <c r="M63" s="66"/>
      <c r="N63" s="66"/>
      <c r="O63" s="66"/>
      <c r="P63" s="66"/>
      <c r="Q63" s="133" t="s">
        <v>352</v>
      </c>
      <c r="R63" s="164"/>
      <c r="S63" s="165"/>
      <c r="T63" s="166" t="s">
        <v>132</v>
      </c>
      <c r="U63" s="169" t="s">
        <v>150</v>
      </c>
      <c r="V63" s="127"/>
      <c r="W63" s="169"/>
      <c r="X63" s="170"/>
      <c r="Y63" s="129"/>
      <c r="Z63" s="129"/>
      <c r="AA63" s="129"/>
      <c r="AB63" s="129">
        <v>490</v>
      </c>
      <c r="AC63" s="129"/>
      <c r="AD63" s="129"/>
      <c r="AE63" s="129"/>
      <c r="AF63" s="130">
        <f t="shared" si="62"/>
        <v>490</v>
      </c>
      <c r="AG63" s="133" t="s">
        <v>431</v>
      </c>
      <c r="AH63" s="164"/>
      <c r="AI63" s="165"/>
      <c r="AJ63" s="166" t="s">
        <v>132</v>
      </c>
      <c r="AK63" s="169" t="s">
        <v>150</v>
      </c>
      <c r="AL63" s="127"/>
      <c r="AM63" s="169"/>
      <c r="AN63" s="170"/>
      <c r="AO63" s="66"/>
      <c r="AP63" s="66"/>
      <c r="AQ63" s="66"/>
      <c r="AR63" s="66"/>
      <c r="AS63" s="66"/>
      <c r="AT63" s="66"/>
      <c r="AU63" s="66"/>
      <c r="AV63" s="109">
        <f t="shared" si="63"/>
        <v>0</v>
      </c>
      <c r="AW63" s="133" t="s">
        <v>511</v>
      </c>
      <c r="AX63" s="164"/>
      <c r="AY63" s="165"/>
      <c r="AZ63" s="166" t="s">
        <v>132</v>
      </c>
      <c r="BA63" s="169" t="s">
        <v>150</v>
      </c>
      <c r="BB63" s="127"/>
      <c r="BC63" s="169"/>
      <c r="BD63" s="170"/>
      <c r="BE63" s="66"/>
      <c r="BF63" s="66"/>
      <c r="BG63" s="66"/>
      <c r="BH63" s="66"/>
      <c r="BI63" s="66"/>
      <c r="BJ63" s="66"/>
      <c r="BK63" s="133" t="s">
        <v>589</v>
      </c>
      <c r="BL63" s="164"/>
      <c r="BM63" s="165"/>
      <c r="BN63" s="166" t="s">
        <v>132</v>
      </c>
      <c r="BO63" s="169" t="s">
        <v>150</v>
      </c>
      <c r="BP63" s="127"/>
      <c r="BQ63" s="169"/>
      <c r="BR63" s="170"/>
      <c r="BS63" s="66"/>
      <c r="BT63" s="66"/>
      <c r="BU63" s="66"/>
      <c r="BV63" s="109">
        <f t="shared" si="64"/>
        <v>0</v>
      </c>
      <c r="BW63" s="66">
        <f t="shared" si="65"/>
        <v>490</v>
      </c>
    </row>
    <row r="64" spans="1:75" s="217" customFormat="1" ht="19.5" customHeight="1" thickBot="1">
      <c r="A64" s="181" t="s">
        <v>227</v>
      </c>
      <c r="B64" s="218"/>
      <c r="C64" s="219" t="s">
        <v>133</v>
      </c>
      <c r="D64" s="227" t="s">
        <v>769</v>
      </c>
      <c r="E64" s="228"/>
      <c r="F64" s="228"/>
      <c r="G64" s="227"/>
      <c r="H64" s="229"/>
      <c r="I64" s="230"/>
      <c r="J64" s="230"/>
      <c r="K64" s="230"/>
      <c r="L64" s="230"/>
      <c r="M64" s="230"/>
      <c r="N64" s="230"/>
      <c r="O64" s="230"/>
      <c r="P64" s="230"/>
      <c r="Q64" s="181" t="s">
        <v>353</v>
      </c>
      <c r="R64" s="218"/>
      <c r="S64" s="219" t="s">
        <v>133</v>
      </c>
      <c r="T64" s="227" t="s">
        <v>769</v>
      </c>
      <c r="U64" s="228"/>
      <c r="V64" s="228"/>
      <c r="W64" s="227"/>
      <c r="X64" s="229"/>
      <c r="Y64" s="230"/>
      <c r="Z64" s="230"/>
      <c r="AA64" s="230"/>
      <c r="AB64" s="230">
        <v>21</v>
      </c>
      <c r="AC64" s="230"/>
      <c r="AD64" s="230"/>
      <c r="AE64" s="230">
        <v>169</v>
      </c>
      <c r="AF64" s="289">
        <f t="shared" si="62"/>
        <v>190</v>
      </c>
      <c r="AG64" s="181" t="s">
        <v>432</v>
      </c>
      <c r="AH64" s="218"/>
      <c r="AI64" s="219" t="s">
        <v>133</v>
      </c>
      <c r="AJ64" s="227" t="s">
        <v>769</v>
      </c>
      <c r="AK64" s="228"/>
      <c r="AL64" s="228"/>
      <c r="AM64" s="227"/>
      <c r="AN64" s="229"/>
      <c r="AO64" s="230"/>
      <c r="AP64" s="230"/>
      <c r="AQ64" s="230"/>
      <c r="AR64" s="230">
        <v>12656</v>
      </c>
      <c r="AS64" s="230"/>
      <c r="AT64" s="230"/>
      <c r="AU64" s="230">
        <v>2500</v>
      </c>
      <c r="AV64" s="289">
        <f t="shared" si="63"/>
        <v>15156</v>
      </c>
      <c r="AW64" s="181" t="s">
        <v>512</v>
      </c>
      <c r="AX64" s="218"/>
      <c r="AY64" s="219" t="s">
        <v>133</v>
      </c>
      <c r="AZ64" s="227" t="s">
        <v>769</v>
      </c>
      <c r="BA64" s="228"/>
      <c r="BB64" s="228"/>
      <c r="BC64" s="227"/>
      <c r="BD64" s="229"/>
      <c r="BE64" s="230">
        <v>54597</v>
      </c>
      <c r="BF64" s="230">
        <v>15061</v>
      </c>
      <c r="BG64" s="230">
        <v>8788</v>
      </c>
      <c r="BH64" s="230">
        <v>110</v>
      </c>
      <c r="BI64" s="230">
        <v>3000</v>
      </c>
      <c r="BJ64" s="230">
        <v>850</v>
      </c>
      <c r="BK64" s="181" t="s">
        <v>590</v>
      </c>
      <c r="BL64" s="218"/>
      <c r="BM64" s="219" t="s">
        <v>133</v>
      </c>
      <c r="BN64" s="227" t="s">
        <v>769</v>
      </c>
      <c r="BO64" s="228"/>
      <c r="BP64" s="228"/>
      <c r="BQ64" s="227"/>
      <c r="BR64" s="229"/>
      <c r="BS64" s="230">
        <v>5869</v>
      </c>
      <c r="BT64" s="230">
        <v>7350</v>
      </c>
      <c r="BU64" s="230">
        <v>450</v>
      </c>
      <c r="BV64" s="289">
        <f t="shared" si="64"/>
        <v>96075</v>
      </c>
      <c r="BW64" s="230">
        <f t="shared" si="65"/>
        <v>111421</v>
      </c>
    </row>
    <row r="65" spans="1:75" s="217" customFormat="1" ht="19.5" customHeight="1" thickBot="1">
      <c r="A65" s="181" t="s">
        <v>228</v>
      </c>
      <c r="B65" s="214" t="s">
        <v>134</v>
      </c>
      <c r="C65" s="215" t="s">
        <v>148</v>
      </c>
      <c r="D65" s="231"/>
      <c r="E65" s="231"/>
      <c r="F65" s="215"/>
      <c r="G65" s="215"/>
      <c r="H65" s="215"/>
      <c r="I65" s="216">
        <f>SUM(I66:I68)</f>
        <v>819615</v>
      </c>
      <c r="J65" s="216">
        <f aca="true" t="shared" si="70" ref="J65:P65">SUM(J66:J68)</f>
        <v>4296</v>
      </c>
      <c r="K65" s="216">
        <f t="shared" si="70"/>
        <v>0</v>
      </c>
      <c r="L65" s="216">
        <f t="shared" si="70"/>
        <v>0</v>
      </c>
      <c r="M65" s="216">
        <f t="shared" si="70"/>
        <v>2172</v>
      </c>
      <c r="N65" s="216">
        <f t="shared" si="70"/>
        <v>250</v>
      </c>
      <c r="O65" s="216">
        <f t="shared" si="70"/>
        <v>410</v>
      </c>
      <c r="P65" s="216">
        <f t="shared" si="70"/>
        <v>0</v>
      </c>
      <c r="Q65" s="181" t="s">
        <v>354</v>
      </c>
      <c r="R65" s="214" t="s">
        <v>134</v>
      </c>
      <c r="S65" s="215" t="s">
        <v>148</v>
      </c>
      <c r="T65" s="231"/>
      <c r="U65" s="231"/>
      <c r="V65" s="215"/>
      <c r="W65" s="215"/>
      <c r="X65" s="215"/>
      <c r="Y65" s="216">
        <f aca="true" t="shared" si="71" ref="Y65:AD65">SUM(Y66:Y68)</f>
        <v>0</v>
      </c>
      <c r="Z65" s="216">
        <f t="shared" si="71"/>
        <v>0</v>
      </c>
      <c r="AA65" s="216">
        <f t="shared" si="71"/>
        <v>0</v>
      </c>
      <c r="AB65" s="216">
        <f t="shared" si="71"/>
        <v>26863</v>
      </c>
      <c r="AC65" s="216">
        <f t="shared" si="71"/>
        <v>44850</v>
      </c>
      <c r="AD65" s="216">
        <f t="shared" si="71"/>
        <v>0</v>
      </c>
      <c r="AE65" s="216">
        <f>SUM(AE66:AE68)</f>
        <v>2835</v>
      </c>
      <c r="AF65" s="286">
        <f t="shared" si="62"/>
        <v>901291</v>
      </c>
      <c r="AG65" s="181" t="s">
        <v>434</v>
      </c>
      <c r="AH65" s="214" t="s">
        <v>134</v>
      </c>
      <c r="AI65" s="215" t="s">
        <v>148</v>
      </c>
      <c r="AJ65" s="231"/>
      <c r="AK65" s="231"/>
      <c r="AL65" s="215"/>
      <c r="AM65" s="215"/>
      <c r="AN65" s="215"/>
      <c r="AO65" s="216">
        <f aca="true" t="shared" si="72" ref="AO65:AU65">SUM(AO66:AO68)</f>
        <v>1000</v>
      </c>
      <c r="AP65" s="216">
        <f t="shared" si="72"/>
        <v>0</v>
      </c>
      <c r="AQ65" s="216">
        <f t="shared" si="72"/>
        <v>0</v>
      </c>
      <c r="AR65" s="216">
        <f t="shared" si="72"/>
        <v>0</v>
      </c>
      <c r="AS65" s="216">
        <f t="shared" si="72"/>
        <v>0</v>
      </c>
      <c r="AT65" s="216">
        <f t="shared" si="72"/>
        <v>0</v>
      </c>
      <c r="AU65" s="216">
        <f t="shared" si="72"/>
        <v>2600</v>
      </c>
      <c r="AV65" s="286">
        <f t="shared" si="63"/>
        <v>3600</v>
      </c>
      <c r="AW65" s="181" t="s">
        <v>513</v>
      </c>
      <c r="AX65" s="214" t="s">
        <v>134</v>
      </c>
      <c r="AY65" s="215" t="s">
        <v>148</v>
      </c>
      <c r="AZ65" s="231"/>
      <c r="BA65" s="231"/>
      <c r="BB65" s="215"/>
      <c r="BC65" s="215"/>
      <c r="BD65" s="215"/>
      <c r="BE65" s="216">
        <f>SUM(BE66:BE68)</f>
        <v>0</v>
      </c>
      <c r="BF65" s="216"/>
      <c r="BG65" s="216"/>
      <c r="BH65" s="216"/>
      <c r="BI65" s="216"/>
      <c r="BJ65" s="216"/>
      <c r="BK65" s="181" t="s">
        <v>591</v>
      </c>
      <c r="BL65" s="214" t="s">
        <v>134</v>
      </c>
      <c r="BM65" s="215" t="s">
        <v>148</v>
      </c>
      <c r="BN65" s="231"/>
      <c r="BO65" s="231"/>
      <c r="BP65" s="215"/>
      <c r="BQ65" s="215"/>
      <c r="BR65" s="215"/>
      <c r="BS65" s="216">
        <f>SUM(BS66:BS68)</f>
        <v>0</v>
      </c>
      <c r="BT65" s="216">
        <f>SUM(BT66:BT68)</f>
        <v>0</v>
      </c>
      <c r="BU65" s="216">
        <f>SUM(BU66:BU68)</f>
        <v>0</v>
      </c>
      <c r="BV65" s="286">
        <f t="shared" si="64"/>
        <v>0</v>
      </c>
      <c r="BW65" s="216">
        <f t="shared" si="65"/>
        <v>904891</v>
      </c>
    </row>
    <row r="66" spans="1:75" s="217" customFormat="1" ht="19.5" customHeight="1" thickBot="1">
      <c r="A66" s="181" t="s">
        <v>229</v>
      </c>
      <c r="B66" s="218"/>
      <c r="C66" s="219" t="s">
        <v>136</v>
      </c>
      <c r="D66" s="220" t="s">
        <v>728</v>
      </c>
      <c r="E66" s="220"/>
      <c r="F66" s="220"/>
      <c r="G66" s="220"/>
      <c r="H66" s="221"/>
      <c r="I66" s="222">
        <v>78148</v>
      </c>
      <c r="J66" s="222">
        <v>4296</v>
      </c>
      <c r="K66" s="222"/>
      <c r="L66" s="222"/>
      <c r="M66" s="222">
        <v>2172</v>
      </c>
      <c r="N66" s="222">
        <v>250</v>
      </c>
      <c r="O66" s="222">
        <v>410</v>
      </c>
      <c r="P66" s="222"/>
      <c r="Q66" s="181" t="s">
        <v>355</v>
      </c>
      <c r="R66" s="218"/>
      <c r="S66" s="219" t="s">
        <v>136</v>
      </c>
      <c r="T66" s="220" t="s">
        <v>728</v>
      </c>
      <c r="U66" s="220"/>
      <c r="V66" s="220"/>
      <c r="W66" s="220"/>
      <c r="X66" s="221"/>
      <c r="Y66" s="222"/>
      <c r="Z66" s="222"/>
      <c r="AA66" s="222"/>
      <c r="AB66" s="222">
        <v>23536</v>
      </c>
      <c r="AC66" s="222">
        <v>44850</v>
      </c>
      <c r="AD66" s="222"/>
      <c r="AE66" s="222">
        <v>2800</v>
      </c>
      <c r="AF66" s="287">
        <f t="shared" si="62"/>
        <v>156462</v>
      </c>
      <c r="AG66" s="181" t="s">
        <v>435</v>
      </c>
      <c r="AH66" s="218"/>
      <c r="AI66" s="219" t="s">
        <v>136</v>
      </c>
      <c r="AJ66" s="220" t="s">
        <v>728</v>
      </c>
      <c r="AK66" s="220"/>
      <c r="AL66" s="220"/>
      <c r="AM66" s="220"/>
      <c r="AN66" s="221"/>
      <c r="AO66" s="222"/>
      <c r="AP66" s="222"/>
      <c r="AQ66" s="222"/>
      <c r="AR66" s="222"/>
      <c r="AS66" s="222"/>
      <c r="AT66" s="222"/>
      <c r="AU66" s="222"/>
      <c r="AV66" s="287">
        <f t="shared" si="63"/>
        <v>0</v>
      </c>
      <c r="AW66" s="181" t="s">
        <v>514</v>
      </c>
      <c r="AX66" s="218"/>
      <c r="AY66" s="219" t="s">
        <v>136</v>
      </c>
      <c r="AZ66" s="220" t="s">
        <v>728</v>
      </c>
      <c r="BA66" s="220"/>
      <c r="BB66" s="220"/>
      <c r="BC66" s="220"/>
      <c r="BD66" s="221"/>
      <c r="BE66" s="222"/>
      <c r="BF66" s="222"/>
      <c r="BG66" s="222"/>
      <c r="BH66" s="222"/>
      <c r="BI66" s="222"/>
      <c r="BJ66" s="222"/>
      <c r="BK66" s="181" t="s">
        <v>592</v>
      </c>
      <c r="BL66" s="218"/>
      <c r="BM66" s="219" t="s">
        <v>136</v>
      </c>
      <c r="BN66" s="220" t="s">
        <v>728</v>
      </c>
      <c r="BO66" s="220"/>
      <c r="BP66" s="220"/>
      <c r="BQ66" s="220"/>
      <c r="BR66" s="221"/>
      <c r="BS66" s="222"/>
      <c r="BT66" s="222"/>
      <c r="BU66" s="222"/>
      <c r="BV66" s="287">
        <f t="shared" si="64"/>
        <v>0</v>
      </c>
      <c r="BW66" s="222">
        <f t="shared" si="65"/>
        <v>156462</v>
      </c>
    </row>
    <row r="67" spans="1:75" s="217" customFormat="1" ht="19.5" customHeight="1" thickBot="1">
      <c r="A67" s="181" t="s">
        <v>230</v>
      </c>
      <c r="B67" s="218"/>
      <c r="C67" s="219" t="s">
        <v>140</v>
      </c>
      <c r="D67" s="223" t="s">
        <v>729</v>
      </c>
      <c r="E67" s="223"/>
      <c r="F67" s="223"/>
      <c r="G67" s="223"/>
      <c r="H67" s="225"/>
      <c r="I67" s="226">
        <v>504022</v>
      </c>
      <c r="J67" s="226"/>
      <c r="K67" s="226"/>
      <c r="L67" s="226"/>
      <c r="M67" s="226"/>
      <c r="N67" s="226"/>
      <c r="O67" s="226"/>
      <c r="P67" s="226"/>
      <c r="Q67" s="181" t="s">
        <v>356</v>
      </c>
      <c r="R67" s="218"/>
      <c r="S67" s="219" t="s">
        <v>140</v>
      </c>
      <c r="T67" s="223" t="s">
        <v>729</v>
      </c>
      <c r="U67" s="223"/>
      <c r="V67" s="223"/>
      <c r="W67" s="223"/>
      <c r="X67" s="225"/>
      <c r="Y67" s="226"/>
      <c r="Z67" s="226"/>
      <c r="AA67" s="226"/>
      <c r="AB67" s="226">
        <v>2727</v>
      </c>
      <c r="AC67" s="226"/>
      <c r="AD67" s="226"/>
      <c r="AE67" s="226">
        <v>35</v>
      </c>
      <c r="AF67" s="288">
        <f t="shared" si="62"/>
        <v>506784</v>
      </c>
      <c r="AG67" s="181" t="s">
        <v>436</v>
      </c>
      <c r="AH67" s="218"/>
      <c r="AI67" s="219" t="s">
        <v>140</v>
      </c>
      <c r="AJ67" s="223" t="s">
        <v>729</v>
      </c>
      <c r="AK67" s="223"/>
      <c r="AL67" s="223"/>
      <c r="AM67" s="223"/>
      <c r="AN67" s="225"/>
      <c r="AO67" s="226"/>
      <c r="AP67" s="226"/>
      <c r="AQ67" s="226"/>
      <c r="AR67" s="226"/>
      <c r="AS67" s="226"/>
      <c r="AT67" s="226"/>
      <c r="AU67" s="226"/>
      <c r="AV67" s="288">
        <f t="shared" si="63"/>
        <v>0</v>
      </c>
      <c r="AW67" s="181" t="s">
        <v>515</v>
      </c>
      <c r="AX67" s="218"/>
      <c r="AY67" s="219" t="s">
        <v>140</v>
      </c>
      <c r="AZ67" s="223" t="s">
        <v>729</v>
      </c>
      <c r="BA67" s="223"/>
      <c r="BB67" s="223"/>
      <c r="BC67" s="223"/>
      <c r="BD67" s="225"/>
      <c r="BE67" s="226"/>
      <c r="BF67" s="226"/>
      <c r="BG67" s="226"/>
      <c r="BH67" s="226"/>
      <c r="BI67" s="226"/>
      <c r="BJ67" s="226"/>
      <c r="BK67" s="181" t="s">
        <v>593</v>
      </c>
      <c r="BL67" s="218"/>
      <c r="BM67" s="219" t="s">
        <v>140</v>
      </c>
      <c r="BN67" s="223" t="s">
        <v>729</v>
      </c>
      <c r="BO67" s="223"/>
      <c r="BP67" s="223"/>
      <c r="BQ67" s="223"/>
      <c r="BR67" s="225"/>
      <c r="BS67" s="226"/>
      <c r="BT67" s="226"/>
      <c r="BU67" s="226"/>
      <c r="BV67" s="288">
        <f t="shared" si="64"/>
        <v>0</v>
      </c>
      <c r="BW67" s="226">
        <f t="shared" si="65"/>
        <v>506784</v>
      </c>
    </row>
    <row r="68" spans="1:75" s="232" customFormat="1" ht="19.5" customHeight="1" thickBot="1">
      <c r="A68" s="181" t="s">
        <v>231</v>
      </c>
      <c r="B68" s="218"/>
      <c r="C68" s="219" t="s">
        <v>142</v>
      </c>
      <c r="D68" s="223" t="s">
        <v>730</v>
      </c>
      <c r="E68" s="224"/>
      <c r="F68" s="223"/>
      <c r="G68" s="223"/>
      <c r="H68" s="225"/>
      <c r="I68" s="226">
        <f>SUM(I69:I72)</f>
        <v>237445</v>
      </c>
      <c r="J68" s="226">
        <f aca="true" t="shared" si="73" ref="J68:P68">SUM(J69:J72)</f>
        <v>0</v>
      </c>
      <c r="K68" s="226">
        <f t="shared" si="73"/>
        <v>0</v>
      </c>
      <c r="L68" s="226">
        <f t="shared" si="73"/>
        <v>0</v>
      </c>
      <c r="M68" s="226">
        <f t="shared" si="73"/>
        <v>0</v>
      </c>
      <c r="N68" s="226">
        <f t="shared" si="73"/>
        <v>0</v>
      </c>
      <c r="O68" s="226">
        <f t="shared" si="73"/>
        <v>0</v>
      </c>
      <c r="P68" s="226">
        <f t="shared" si="73"/>
        <v>0</v>
      </c>
      <c r="Q68" s="181" t="s">
        <v>357</v>
      </c>
      <c r="R68" s="218"/>
      <c r="S68" s="219" t="s">
        <v>142</v>
      </c>
      <c r="T68" s="223" t="s">
        <v>730</v>
      </c>
      <c r="U68" s="224"/>
      <c r="V68" s="223"/>
      <c r="W68" s="223"/>
      <c r="X68" s="225"/>
      <c r="Y68" s="226">
        <f aca="true" t="shared" si="74" ref="Y68:AD68">SUM(Y69:Y72)</f>
        <v>0</v>
      </c>
      <c r="Z68" s="226">
        <f t="shared" si="74"/>
        <v>0</v>
      </c>
      <c r="AA68" s="226">
        <f t="shared" si="74"/>
        <v>0</v>
      </c>
      <c r="AB68" s="226">
        <f t="shared" si="74"/>
        <v>600</v>
      </c>
      <c r="AC68" s="226">
        <f t="shared" si="74"/>
        <v>0</v>
      </c>
      <c r="AD68" s="226">
        <f t="shared" si="74"/>
        <v>0</v>
      </c>
      <c r="AE68" s="226">
        <f>SUM(AE69:AE72)</f>
        <v>0</v>
      </c>
      <c r="AF68" s="290">
        <f t="shared" si="62"/>
        <v>238045</v>
      </c>
      <c r="AG68" s="181" t="s">
        <v>437</v>
      </c>
      <c r="AH68" s="218"/>
      <c r="AI68" s="219" t="s">
        <v>142</v>
      </c>
      <c r="AJ68" s="223" t="s">
        <v>730</v>
      </c>
      <c r="AK68" s="224"/>
      <c r="AL68" s="223"/>
      <c r="AM68" s="223"/>
      <c r="AN68" s="225"/>
      <c r="AO68" s="226">
        <f>SUM(AO69:AO72)</f>
        <v>1000</v>
      </c>
      <c r="AP68" s="226">
        <f aca="true" t="shared" si="75" ref="AP68:AU68">SUM(AP69:AP72)</f>
        <v>0</v>
      </c>
      <c r="AQ68" s="226">
        <f t="shared" si="75"/>
        <v>0</v>
      </c>
      <c r="AR68" s="226">
        <f t="shared" si="75"/>
        <v>0</v>
      </c>
      <c r="AS68" s="226">
        <f t="shared" si="75"/>
        <v>0</v>
      </c>
      <c r="AT68" s="226">
        <f t="shared" si="75"/>
        <v>0</v>
      </c>
      <c r="AU68" s="226">
        <f t="shared" si="75"/>
        <v>2600</v>
      </c>
      <c r="AV68" s="290">
        <f t="shared" si="63"/>
        <v>3600</v>
      </c>
      <c r="AW68" s="181" t="s">
        <v>516</v>
      </c>
      <c r="AX68" s="218"/>
      <c r="AY68" s="219" t="s">
        <v>142</v>
      </c>
      <c r="AZ68" s="223" t="s">
        <v>730</v>
      </c>
      <c r="BA68" s="224"/>
      <c r="BB68" s="223"/>
      <c r="BC68" s="223"/>
      <c r="BD68" s="225"/>
      <c r="BE68" s="226">
        <f aca="true" t="shared" si="76" ref="BE68:BJ68">SUM(BE69:BE72)</f>
        <v>0</v>
      </c>
      <c r="BF68" s="226">
        <f t="shared" si="76"/>
        <v>0</v>
      </c>
      <c r="BG68" s="226">
        <f t="shared" si="76"/>
        <v>0</v>
      </c>
      <c r="BH68" s="226">
        <f t="shared" si="76"/>
        <v>0</v>
      </c>
      <c r="BI68" s="226">
        <f t="shared" si="76"/>
        <v>0</v>
      </c>
      <c r="BJ68" s="226">
        <f t="shared" si="76"/>
        <v>0</v>
      </c>
      <c r="BK68" s="181" t="s">
        <v>594</v>
      </c>
      <c r="BL68" s="218"/>
      <c r="BM68" s="219" t="s">
        <v>142</v>
      </c>
      <c r="BN68" s="223" t="s">
        <v>730</v>
      </c>
      <c r="BO68" s="224"/>
      <c r="BP68" s="223"/>
      <c r="BQ68" s="223"/>
      <c r="BR68" s="225"/>
      <c r="BS68" s="226">
        <f>SUM(BS69:BS72)</f>
        <v>0</v>
      </c>
      <c r="BT68" s="226">
        <f>SUM(BT69:BT72)</f>
        <v>0</v>
      </c>
      <c r="BU68" s="226">
        <f>SUM(BU69:BU72)</f>
        <v>0</v>
      </c>
      <c r="BV68" s="290">
        <f t="shared" si="64"/>
        <v>0</v>
      </c>
      <c r="BW68" s="226">
        <f t="shared" si="65"/>
        <v>241645</v>
      </c>
    </row>
    <row r="69" spans="1:75" s="75" customFormat="1" ht="19.5" customHeight="1" thickBot="1">
      <c r="A69" s="133" t="s">
        <v>232</v>
      </c>
      <c r="B69" s="164"/>
      <c r="C69" s="171"/>
      <c r="D69" s="166" t="s">
        <v>731</v>
      </c>
      <c r="E69" s="167" t="s">
        <v>732</v>
      </c>
      <c r="F69" s="167"/>
      <c r="G69" s="167"/>
      <c r="H69" s="168"/>
      <c r="I69" s="128"/>
      <c r="J69" s="128"/>
      <c r="K69" s="128"/>
      <c r="L69" s="128"/>
      <c r="M69" s="128"/>
      <c r="N69" s="128"/>
      <c r="O69" s="128"/>
      <c r="P69" s="128"/>
      <c r="Q69" s="133" t="s">
        <v>358</v>
      </c>
      <c r="R69" s="164"/>
      <c r="S69" s="171"/>
      <c r="T69" s="166" t="s">
        <v>731</v>
      </c>
      <c r="U69" s="167" t="s">
        <v>732</v>
      </c>
      <c r="V69" s="167"/>
      <c r="W69" s="167"/>
      <c r="X69" s="168"/>
      <c r="Y69" s="128"/>
      <c r="Z69" s="128"/>
      <c r="AA69" s="128"/>
      <c r="AB69" s="128">
        <v>600</v>
      </c>
      <c r="AC69" s="128"/>
      <c r="AD69" s="128"/>
      <c r="AE69" s="128"/>
      <c r="AF69" s="277">
        <f t="shared" si="62"/>
        <v>600</v>
      </c>
      <c r="AG69" s="133" t="s">
        <v>438</v>
      </c>
      <c r="AH69" s="164"/>
      <c r="AI69" s="171"/>
      <c r="AJ69" s="166" t="s">
        <v>731</v>
      </c>
      <c r="AK69" s="167" t="s">
        <v>732</v>
      </c>
      <c r="AL69" s="167"/>
      <c r="AM69" s="167"/>
      <c r="AN69" s="168"/>
      <c r="AO69" s="128"/>
      <c r="AP69" s="128"/>
      <c r="AQ69" s="128"/>
      <c r="AR69" s="128"/>
      <c r="AS69" s="128"/>
      <c r="AT69" s="128"/>
      <c r="AU69" s="128"/>
      <c r="AV69" s="277">
        <f t="shared" si="63"/>
        <v>0</v>
      </c>
      <c r="AW69" s="133" t="s">
        <v>517</v>
      </c>
      <c r="AX69" s="164"/>
      <c r="AY69" s="171"/>
      <c r="AZ69" s="166" t="s">
        <v>731</v>
      </c>
      <c r="BA69" s="167" t="s">
        <v>732</v>
      </c>
      <c r="BB69" s="167"/>
      <c r="BC69" s="167"/>
      <c r="BD69" s="168"/>
      <c r="BE69" s="128"/>
      <c r="BF69" s="128"/>
      <c r="BG69" s="128"/>
      <c r="BH69" s="128"/>
      <c r="BI69" s="128"/>
      <c r="BJ69" s="128"/>
      <c r="BK69" s="133" t="s">
        <v>595</v>
      </c>
      <c r="BL69" s="164"/>
      <c r="BM69" s="171"/>
      <c r="BN69" s="166" t="s">
        <v>731</v>
      </c>
      <c r="BO69" s="167" t="s">
        <v>732</v>
      </c>
      <c r="BP69" s="167"/>
      <c r="BQ69" s="167"/>
      <c r="BR69" s="168"/>
      <c r="BS69" s="128"/>
      <c r="BT69" s="128"/>
      <c r="BU69" s="128"/>
      <c r="BV69" s="277">
        <f t="shared" si="64"/>
        <v>0</v>
      </c>
      <c r="BW69" s="128">
        <f t="shared" si="65"/>
        <v>600</v>
      </c>
    </row>
    <row r="70" spans="1:75" s="75" customFormat="1" ht="19.5" customHeight="1" thickBot="1">
      <c r="A70" s="133" t="s">
        <v>233</v>
      </c>
      <c r="B70" s="164"/>
      <c r="C70" s="171"/>
      <c r="D70" s="166" t="s">
        <v>733</v>
      </c>
      <c r="E70" s="167" t="s">
        <v>734</v>
      </c>
      <c r="F70" s="167"/>
      <c r="G70" s="167"/>
      <c r="H70" s="168"/>
      <c r="I70" s="128"/>
      <c r="J70" s="128"/>
      <c r="K70" s="128"/>
      <c r="L70" s="128"/>
      <c r="M70" s="128"/>
      <c r="N70" s="128"/>
      <c r="O70" s="128"/>
      <c r="P70" s="128"/>
      <c r="Q70" s="133" t="s">
        <v>359</v>
      </c>
      <c r="R70" s="164"/>
      <c r="S70" s="171"/>
      <c r="T70" s="166" t="s">
        <v>733</v>
      </c>
      <c r="U70" s="167" t="s">
        <v>734</v>
      </c>
      <c r="V70" s="167"/>
      <c r="W70" s="167"/>
      <c r="X70" s="168"/>
      <c r="Y70" s="128"/>
      <c r="Z70" s="128"/>
      <c r="AA70" s="128"/>
      <c r="AB70" s="128"/>
      <c r="AC70" s="128"/>
      <c r="AD70" s="128"/>
      <c r="AE70" s="128"/>
      <c r="AF70" s="277">
        <f t="shared" si="62"/>
        <v>0</v>
      </c>
      <c r="AG70" s="133" t="s">
        <v>439</v>
      </c>
      <c r="AH70" s="164"/>
      <c r="AI70" s="171"/>
      <c r="AJ70" s="166" t="s">
        <v>733</v>
      </c>
      <c r="AK70" s="167" t="s">
        <v>734</v>
      </c>
      <c r="AL70" s="167"/>
      <c r="AM70" s="167"/>
      <c r="AN70" s="168"/>
      <c r="AO70" s="128"/>
      <c r="AP70" s="128"/>
      <c r="AQ70" s="128"/>
      <c r="AR70" s="128"/>
      <c r="AS70" s="128"/>
      <c r="AT70" s="128"/>
      <c r="AU70" s="128">
        <v>2600</v>
      </c>
      <c r="AV70" s="277">
        <f t="shared" si="63"/>
        <v>2600</v>
      </c>
      <c r="AW70" s="133" t="s">
        <v>518</v>
      </c>
      <c r="AX70" s="164"/>
      <c r="AY70" s="171"/>
      <c r="AZ70" s="166" t="s">
        <v>733</v>
      </c>
      <c r="BA70" s="167" t="s">
        <v>734</v>
      </c>
      <c r="BB70" s="167"/>
      <c r="BC70" s="167"/>
      <c r="BD70" s="168"/>
      <c r="BE70" s="128"/>
      <c r="BF70" s="128"/>
      <c r="BG70" s="128"/>
      <c r="BH70" s="128"/>
      <c r="BI70" s="128"/>
      <c r="BJ70" s="128"/>
      <c r="BK70" s="133" t="s">
        <v>596</v>
      </c>
      <c r="BL70" s="164"/>
      <c r="BM70" s="171"/>
      <c r="BN70" s="166" t="s">
        <v>733</v>
      </c>
      <c r="BO70" s="167" t="s">
        <v>734</v>
      </c>
      <c r="BP70" s="167"/>
      <c r="BQ70" s="167"/>
      <c r="BR70" s="168"/>
      <c r="BS70" s="128"/>
      <c r="BT70" s="128"/>
      <c r="BU70" s="128"/>
      <c r="BV70" s="277">
        <f t="shared" si="64"/>
        <v>0</v>
      </c>
      <c r="BW70" s="128">
        <f t="shared" si="65"/>
        <v>2600</v>
      </c>
    </row>
    <row r="71" spans="1:75" s="74" customFormat="1" ht="19.5" customHeight="1" thickBot="1">
      <c r="A71" s="133" t="s">
        <v>234</v>
      </c>
      <c r="B71" s="164"/>
      <c r="C71" s="171"/>
      <c r="D71" s="166" t="s">
        <v>735</v>
      </c>
      <c r="E71" s="167" t="s">
        <v>281</v>
      </c>
      <c r="F71" s="76"/>
      <c r="G71" s="167"/>
      <c r="H71" s="168"/>
      <c r="I71" s="128">
        <v>64496</v>
      </c>
      <c r="J71" s="128"/>
      <c r="K71" s="128"/>
      <c r="L71" s="128"/>
      <c r="M71" s="128"/>
      <c r="N71" s="128"/>
      <c r="O71" s="128"/>
      <c r="P71" s="128"/>
      <c r="Q71" s="133" t="s">
        <v>360</v>
      </c>
      <c r="R71" s="164"/>
      <c r="S71" s="171"/>
      <c r="T71" s="166" t="s">
        <v>735</v>
      </c>
      <c r="U71" s="167" t="s">
        <v>281</v>
      </c>
      <c r="V71" s="76"/>
      <c r="W71" s="167"/>
      <c r="X71" s="168"/>
      <c r="Y71" s="128"/>
      <c r="Z71" s="128"/>
      <c r="AA71" s="128"/>
      <c r="AB71" s="128"/>
      <c r="AC71" s="128"/>
      <c r="AD71" s="128"/>
      <c r="AE71" s="128"/>
      <c r="AF71" s="108">
        <f t="shared" si="62"/>
        <v>64496</v>
      </c>
      <c r="AG71" s="133" t="s">
        <v>440</v>
      </c>
      <c r="AH71" s="164"/>
      <c r="AI71" s="171"/>
      <c r="AJ71" s="166" t="s">
        <v>735</v>
      </c>
      <c r="AK71" s="167" t="s">
        <v>281</v>
      </c>
      <c r="AL71" s="76"/>
      <c r="AM71" s="167"/>
      <c r="AN71" s="168"/>
      <c r="AO71" s="128">
        <v>1000</v>
      </c>
      <c r="AP71" s="128"/>
      <c r="AQ71" s="128"/>
      <c r="AR71" s="128"/>
      <c r="AS71" s="128"/>
      <c r="AT71" s="128"/>
      <c r="AU71" s="128"/>
      <c r="AV71" s="109">
        <f t="shared" si="63"/>
        <v>1000</v>
      </c>
      <c r="AW71" s="133" t="s">
        <v>519</v>
      </c>
      <c r="AX71" s="164"/>
      <c r="AY71" s="171"/>
      <c r="AZ71" s="166" t="s">
        <v>735</v>
      </c>
      <c r="BA71" s="167" t="s">
        <v>281</v>
      </c>
      <c r="BB71" s="76"/>
      <c r="BC71" s="167"/>
      <c r="BD71" s="168"/>
      <c r="BE71" s="128"/>
      <c r="BF71" s="128"/>
      <c r="BG71" s="128"/>
      <c r="BH71" s="128"/>
      <c r="BI71" s="128"/>
      <c r="BJ71" s="128"/>
      <c r="BK71" s="133" t="s">
        <v>597</v>
      </c>
      <c r="BL71" s="164"/>
      <c r="BM71" s="171"/>
      <c r="BN71" s="166" t="s">
        <v>735</v>
      </c>
      <c r="BO71" s="167" t="s">
        <v>281</v>
      </c>
      <c r="BP71" s="76"/>
      <c r="BQ71" s="167"/>
      <c r="BR71" s="168"/>
      <c r="BS71" s="128"/>
      <c r="BT71" s="128"/>
      <c r="BU71" s="128"/>
      <c r="BV71" s="109">
        <f t="shared" si="64"/>
        <v>0</v>
      </c>
      <c r="BW71" s="128">
        <f t="shared" si="65"/>
        <v>65496</v>
      </c>
    </row>
    <row r="72" spans="1:75" s="74" customFormat="1" ht="19.5" customHeight="1" thickBot="1">
      <c r="A72" s="133" t="s">
        <v>235</v>
      </c>
      <c r="B72" s="164"/>
      <c r="C72" s="171"/>
      <c r="D72" s="166" t="s">
        <v>736</v>
      </c>
      <c r="E72" s="167" t="s">
        <v>737</v>
      </c>
      <c r="F72" s="76"/>
      <c r="G72" s="167"/>
      <c r="H72" s="168"/>
      <c r="I72" s="172">
        <v>172949</v>
      </c>
      <c r="J72" s="172"/>
      <c r="K72" s="172"/>
      <c r="L72" s="172"/>
      <c r="M72" s="172"/>
      <c r="N72" s="172"/>
      <c r="O72" s="172"/>
      <c r="P72" s="172"/>
      <c r="Q72" s="133" t="s">
        <v>361</v>
      </c>
      <c r="R72" s="164"/>
      <c r="S72" s="171"/>
      <c r="T72" s="166" t="s">
        <v>736</v>
      </c>
      <c r="U72" s="167" t="s">
        <v>737</v>
      </c>
      <c r="V72" s="76"/>
      <c r="W72" s="167"/>
      <c r="X72" s="168"/>
      <c r="Y72" s="172"/>
      <c r="Z72" s="172"/>
      <c r="AA72" s="172"/>
      <c r="AB72" s="172"/>
      <c r="AC72" s="172"/>
      <c r="AD72" s="172"/>
      <c r="AE72" s="172"/>
      <c r="AF72" s="108">
        <f t="shared" si="62"/>
        <v>172949</v>
      </c>
      <c r="AG72" s="133" t="s">
        <v>441</v>
      </c>
      <c r="AH72" s="164"/>
      <c r="AI72" s="171"/>
      <c r="AJ72" s="166" t="s">
        <v>736</v>
      </c>
      <c r="AK72" s="167" t="s">
        <v>737</v>
      </c>
      <c r="AL72" s="76"/>
      <c r="AM72" s="167"/>
      <c r="AN72" s="168"/>
      <c r="AO72" s="172"/>
      <c r="AP72" s="172"/>
      <c r="AQ72" s="172"/>
      <c r="AR72" s="172"/>
      <c r="AS72" s="172"/>
      <c r="AT72" s="172"/>
      <c r="AU72" s="172"/>
      <c r="AV72" s="108">
        <f t="shared" si="63"/>
        <v>0</v>
      </c>
      <c r="AW72" s="133" t="s">
        <v>520</v>
      </c>
      <c r="AX72" s="164"/>
      <c r="AY72" s="171"/>
      <c r="AZ72" s="166" t="s">
        <v>736</v>
      </c>
      <c r="BA72" s="167" t="s">
        <v>737</v>
      </c>
      <c r="BB72" s="76"/>
      <c r="BC72" s="167"/>
      <c r="BD72" s="168"/>
      <c r="BE72" s="172"/>
      <c r="BF72" s="172"/>
      <c r="BG72" s="172"/>
      <c r="BH72" s="172"/>
      <c r="BI72" s="172"/>
      <c r="BJ72" s="172"/>
      <c r="BK72" s="133" t="s">
        <v>598</v>
      </c>
      <c r="BL72" s="164"/>
      <c r="BM72" s="171"/>
      <c r="BN72" s="166" t="s">
        <v>736</v>
      </c>
      <c r="BO72" s="167" t="s">
        <v>737</v>
      </c>
      <c r="BP72" s="76"/>
      <c r="BQ72" s="167"/>
      <c r="BR72" s="168"/>
      <c r="BS72" s="172"/>
      <c r="BT72" s="172"/>
      <c r="BU72" s="172"/>
      <c r="BV72" s="108">
        <f t="shared" si="64"/>
        <v>0</v>
      </c>
      <c r="BW72" s="172">
        <f t="shared" si="65"/>
        <v>172949</v>
      </c>
    </row>
    <row r="73" spans="1:75" s="74" customFormat="1" ht="19.5" customHeight="1" thickBot="1">
      <c r="A73" s="133" t="s">
        <v>236</v>
      </c>
      <c r="B73" s="63"/>
      <c r="C73" s="67"/>
      <c r="D73" s="67"/>
      <c r="E73" s="67"/>
      <c r="F73" s="67"/>
      <c r="G73" s="67"/>
      <c r="H73" s="67"/>
      <c r="I73" s="174"/>
      <c r="J73" s="174"/>
      <c r="K73" s="174"/>
      <c r="L73" s="174"/>
      <c r="M73" s="174"/>
      <c r="N73" s="174"/>
      <c r="O73" s="174"/>
      <c r="P73" s="174"/>
      <c r="Q73" s="133" t="s">
        <v>362</v>
      </c>
      <c r="R73" s="63"/>
      <c r="S73" s="67"/>
      <c r="T73" s="67"/>
      <c r="U73" s="67"/>
      <c r="V73" s="67"/>
      <c r="W73" s="67"/>
      <c r="X73" s="67"/>
      <c r="Y73" s="174"/>
      <c r="Z73" s="174"/>
      <c r="AA73" s="174"/>
      <c r="AB73" s="174"/>
      <c r="AC73" s="174"/>
      <c r="AD73" s="174"/>
      <c r="AE73" s="174"/>
      <c r="AF73" s="131">
        <f t="shared" si="62"/>
        <v>0</v>
      </c>
      <c r="AG73" s="133" t="s">
        <v>442</v>
      </c>
      <c r="AH73" s="63"/>
      <c r="AI73" s="67"/>
      <c r="AJ73" s="67"/>
      <c r="AK73" s="67"/>
      <c r="AL73" s="67"/>
      <c r="AM73" s="67"/>
      <c r="AN73" s="67"/>
      <c r="AO73" s="174"/>
      <c r="AP73" s="174"/>
      <c r="AQ73" s="174"/>
      <c r="AR73" s="174"/>
      <c r="AS73" s="174"/>
      <c r="AT73" s="174"/>
      <c r="AU73" s="174"/>
      <c r="AV73" s="131">
        <f t="shared" si="63"/>
        <v>0</v>
      </c>
      <c r="AW73" s="133" t="s">
        <v>521</v>
      </c>
      <c r="AX73" s="63"/>
      <c r="AY73" s="67"/>
      <c r="AZ73" s="67"/>
      <c r="BA73" s="67"/>
      <c r="BB73" s="67"/>
      <c r="BC73" s="67"/>
      <c r="BD73" s="67"/>
      <c r="BE73" s="174"/>
      <c r="BF73" s="174"/>
      <c r="BG73" s="174"/>
      <c r="BH73" s="174"/>
      <c r="BI73" s="174"/>
      <c r="BJ73" s="174"/>
      <c r="BK73" s="133" t="s">
        <v>599</v>
      </c>
      <c r="BL73" s="63"/>
      <c r="BM73" s="67"/>
      <c r="BN73" s="67"/>
      <c r="BO73" s="67"/>
      <c r="BP73" s="67"/>
      <c r="BQ73" s="67"/>
      <c r="BR73" s="67"/>
      <c r="BS73" s="174"/>
      <c r="BT73" s="174"/>
      <c r="BU73" s="174"/>
      <c r="BV73" s="131">
        <f t="shared" si="64"/>
        <v>0</v>
      </c>
      <c r="BW73" s="174">
        <f t="shared" si="65"/>
        <v>0</v>
      </c>
    </row>
    <row r="74" spans="1:75" s="209" customFormat="1" ht="30" customHeight="1" thickBot="1">
      <c r="A74" s="181" t="s">
        <v>237</v>
      </c>
      <c r="B74" s="233" t="s">
        <v>762</v>
      </c>
      <c r="C74" s="234"/>
      <c r="D74" s="235"/>
      <c r="E74" s="235"/>
      <c r="F74" s="235"/>
      <c r="G74" s="235"/>
      <c r="H74" s="235"/>
      <c r="I74" s="236">
        <f>SUM(I54,I65)</f>
        <v>823115</v>
      </c>
      <c r="J74" s="236">
        <f aca="true" t="shared" si="77" ref="J74:P74">SUM(J54,J65)</f>
        <v>197524</v>
      </c>
      <c r="K74" s="236">
        <f t="shared" si="77"/>
        <v>12660</v>
      </c>
      <c r="L74" s="236">
        <f t="shared" si="77"/>
        <v>39467</v>
      </c>
      <c r="M74" s="236">
        <f t="shared" si="77"/>
        <v>384338</v>
      </c>
      <c r="N74" s="236">
        <f t="shared" si="77"/>
        <v>106145</v>
      </c>
      <c r="O74" s="236">
        <f t="shared" si="77"/>
        <v>209589</v>
      </c>
      <c r="P74" s="236">
        <f t="shared" si="77"/>
        <v>94053</v>
      </c>
      <c r="Q74" s="181" t="s">
        <v>363</v>
      </c>
      <c r="R74" s="233" t="s">
        <v>762</v>
      </c>
      <c r="S74" s="234"/>
      <c r="T74" s="235"/>
      <c r="U74" s="235"/>
      <c r="V74" s="235"/>
      <c r="W74" s="235"/>
      <c r="X74" s="235"/>
      <c r="Y74" s="236">
        <f aca="true" t="shared" si="78" ref="Y74:AD74">SUM(Y54,Y65)</f>
        <v>5601</v>
      </c>
      <c r="Z74" s="236">
        <f t="shared" si="78"/>
        <v>37418</v>
      </c>
      <c r="AA74" s="236">
        <f t="shared" si="78"/>
        <v>28691</v>
      </c>
      <c r="AB74" s="236">
        <f t="shared" si="78"/>
        <v>1093335</v>
      </c>
      <c r="AC74" s="236">
        <f t="shared" si="78"/>
        <v>52193</v>
      </c>
      <c r="AD74" s="236">
        <f t="shared" si="78"/>
        <v>36476</v>
      </c>
      <c r="AE74" s="236">
        <f>SUM(AE54,AE65)</f>
        <v>166295</v>
      </c>
      <c r="AF74" s="279">
        <f t="shared" si="62"/>
        <v>3286900</v>
      </c>
      <c r="AG74" s="181" t="s">
        <v>443</v>
      </c>
      <c r="AH74" s="233" t="s">
        <v>762</v>
      </c>
      <c r="AI74" s="234"/>
      <c r="AJ74" s="235"/>
      <c r="AK74" s="235"/>
      <c r="AL74" s="235"/>
      <c r="AM74" s="235"/>
      <c r="AN74" s="235"/>
      <c r="AO74" s="236">
        <f>SUM(AO54,AO65)</f>
        <v>73560</v>
      </c>
      <c r="AP74" s="236">
        <f aca="true" t="shared" si="79" ref="AP74:AU74">SUM(AP54,AP65)</f>
        <v>49477</v>
      </c>
      <c r="AQ74" s="236">
        <f t="shared" si="79"/>
        <v>64883</v>
      </c>
      <c r="AR74" s="236">
        <f t="shared" si="79"/>
        <v>15553</v>
      </c>
      <c r="AS74" s="236">
        <f t="shared" si="79"/>
        <v>0</v>
      </c>
      <c r="AT74" s="236">
        <f t="shared" si="79"/>
        <v>4719</v>
      </c>
      <c r="AU74" s="236">
        <f t="shared" si="79"/>
        <v>5100</v>
      </c>
      <c r="AV74" s="279">
        <f t="shared" si="63"/>
        <v>213292</v>
      </c>
      <c r="AW74" s="181" t="s">
        <v>522</v>
      </c>
      <c r="AX74" s="233" t="s">
        <v>762</v>
      </c>
      <c r="AY74" s="234"/>
      <c r="AZ74" s="235"/>
      <c r="BA74" s="235"/>
      <c r="BB74" s="235"/>
      <c r="BC74" s="235"/>
      <c r="BD74" s="235"/>
      <c r="BE74" s="236">
        <f aca="true" t="shared" si="80" ref="BE74:BJ74">SUM(BE54,BE65)</f>
        <v>54597</v>
      </c>
      <c r="BF74" s="236">
        <f t="shared" si="80"/>
        <v>15061</v>
      </c>
      <c r="BG74" s="236">
        <f t="shared" si="80"/>
        <v>8808</v>
      </c>
      <c r="BH74" s="236">
        <f t="shared" si="80"/>
        <v>110</v>
      </c>
      <c r="BI74" s="236">
        <f t="shared" si="80"/>
        <v>3000</v>
      </c>
      <c r="BJ74" s="236">
        <f t="shared" si="80"/>
        <v>850</v>
      </c>
      <c r="BK74" s="181" t="s">
        <v>600</v>
      </c>
      <c r="BL74" s="233" t="s">
        <v>762</v>
      </c>
      <c r="BM74" s="234"/>
      <c r="BN74" s="235"/>
      <c r="BO74" s="235"/>
      <c r="BP74" s="235"/>
      <c r="BQ74" s="235"/>
      <c r="BR74" s="235"/>
      <c r="BS74" s="236">
        <f>SUM(BS54,BS65)</f>
        <v>5869</v>
      </c>
      <c r="BT74" s="236">
        <f>SUM(BT54,BT65)</f>
        <v>7350</v>
      </c>
      <c r="BU74" s="236">
        <f>SUM(BU54,BU65)</f>
        <v>450</v>
      </c>
      <c r="BV74" s="279">
        <f t="shared" si="64"/>
        <v>96095</v>
      </c>
      <c r="BW74" s="236">
        <f>SUM(BV74,AV74,AF74)</f>
        <v>3596287</v>
      </c>
    </row>
    <row r="75" spans="1:75" ht="19.5" customHeight="1" thickBot="1">
      <c r="A75" s="133" t="s">
        <v>238</v>
      </c>
      <c r="B75" s="175"/>
      <c r="C75" s="64"/>
      <c r="D75" s="67"/>
      <c r="E75" s="176"/>
      <c r="F75" s="176"/>
      <c r="G75" s="176"/>
      <c r="H75" s="176"/>
      <c r="I75" s="68"/>
      <c r="J75" s="68"/>
      <c r="K75" s="68"/>
      <c r="L75" s="68"/>
      <c r="M75" s="68"/>
      <c r="N75" s="68"/>
      <c r="O75" s="68"/>
      <c r="P75" s="68"/>
      <c r="Q75" s="133" t="s">
        <v>364</v>
      </c>
      <c r="R75" s="175"/>
      <c r="S75" s="64"/>
      <c r="T75" s="67"/>
      <c r="U75" s="176"/>
      <c r="V75" s="176"/>
      <c r="W75" s="176"/>
      <c r="X75" s="176"/>
      <c r="Y75" s="68"/>
      <c r="Z75" s="68"/>
      <c r="AA75" s="68"/>
      <c r="AB75" s="68"/>
      <c r="AC75" s="68"/>
      <c r="AD75" s="68"/>
      <c r="AE75" s="68"/>
      <c r="AF75" s="111">
        <f t="shared" si="62"/>
        <v>0</v>
      </c>
      <c r="AG75" s="133" t="s">
        <v>444</v>
      </c>
      <c r="AH75" s="175"/>
      <c r="AI75" s="64"/>
      <c r="AJ75" s="67"/>
      <c r="AK75" s="176"/>
      <c r="AL75" s="176"/>
      <c r="AM75" s="176"/>
      <c r="AN75" s="176"/>
      <c r="AO75" s="68"/>
      <c r="AP75" s="68"/>
      <c r="AQ75" s="68"/>
      <c r="AR75" s="68"/>
      <c r="AS75" s="68"/>
      <c r="AT75" s="68"/>
      <c r="AU75" s="68"/>
      <c r="AV75" s="111"/>
      <c r="AW75" s="133" t="s">
        <v>523</v>
      </c>
      <c r="AX75" s="175"/>
      <c r="AY75" s="64"/>
      <c r="AZ75" s="67"/>
      <c r="BA75" s="176"/>
      <c r="BB75" s="176"/>
      <c r="BC75" s="176"/>
      <c r="BD75" s="176"/>
      <c r="BE75" s="68"/>
      <c r="BF75" s="68"/>
      <c r="BG75" s="68"/>
      <c r="BH75" s="68"/>
      <c r="BI75" s="68"/>
      <c r="BJ75" s="68"/>
      <c r="BK75" s="133" t="s">
        <v>601</v>
      </c>
      <c r="BL75" s="175"/>
      <c r="BM75" s="64"/>
      <c r="BN75" s="67"/>
      <c r="BO75" s="176"/>
      <c r="BP75" s="176"/>
      <c r="BQ75" s="176"/>
      <c r="BR75" s="176"/>
      <c r="BS75" s="68"/>
      <c r="BT75" s="68"/>
      <c r="BU75" s="68"/>
      <c r="BV75" s="111"/>
      <c r="BW75" s="68"/>
    </row>
    <row r="76" spans="1:75" s="217" customFormat="1" ht="19.5" customHeight="1" thickBot="1">
      <c r="A76" s="181" t="s">
        <v>239</v>
      </c>
      <c r="B76" s="214" t="s">
        <v>143</v>
      </c>
      <c r="C76" s="215" t="s">
        <v>738</v>
      </c>
      <c r="D76" s="215"/>
      <c r="E76" s="215"/>
      <c r="F76" s="215"/>
      <c r="G76" s="215"/>
      <c r="H76" s="215"/>
      <c r="I76" s="216">
        <f>SUM(I77)</f>
        <v>226139</v>
      </c>
      <c r="J76" s="216">
        <f aca="true" t="shared" si="81" ref="J76:P76">SUM(J77)</f>
        <v>0</v>
      </c>
      <c r="K76" s="216">
        <f t="shared" si="81"/>
        <v>0</v>
      </c>
      <c r="L76" s="216">
        <f t="shared" si="81"/>
        <v>0</v>
      </c>
      <c r="M76" s="216">
        <f t="shared" si="81"/>
        <v>0</v>
      </c>
      <c r="N76" s="216">
        <f t="shared" si="81"/>
        <v>0</v>
      </c>
      <c r="O76" s="216">
        <f t="shared" si="81"/>
        <v>0</v>
      </c>
      <c r="P76" s="216">
        <f t="shared" si="81"/>
        <v>0</v>
      </c>
      <c r="Q76" s="181" t="s">
        <v>365</v>
      </c>
      <c r="R76" s="214" t="s">
        <v>143</v>
      </c>
      <c r="S76" s="215" t="s">
        <v>738</v>
      </c>
      <c r="T76" s="215"/>
      <c r="U76" s="215"/>
      <c r="V76" s="215"/>
      <c r="W76" s="215"/>
      <c r="X76" s="215"/>
      <c r="Y76" s="216">
        <f aca="true" t="shared" si="82" ref="Y76:AD76">SUM(Y77,Y82)</f>
        <v>0</v>
      </c>
      <c r="Z76" s="216">
        <f t="shared" si="82"/>
        <v>0</v>
      </c>
      <c r="AA76" s="216">
        <f t="shared" si="82"/>
        <v>0</v>
      </c>
      <c r="AB76" s="216">
        <f t="shared" si="82"/>
        <v>0</v>
      </c>
      <c r="AC76" s="216">
        <f t="shared" si="82"/>
        <v>0</v>
      </c>
      <c r="AD76" s="216">
        <f t="shared" si="82"/>
        <v>0</v>
      </c>
      <c r="AE76" s="216">
        <f>SUM(AE77,AE82)</f>
        <v>0</v>
      </c>
      <c r="AF76" s="286">
        <f t="shared" si="62"/>
        <v>226139</v>
      </c>
      <c r="AG76" s="181" t="s">
        <v>445</v>
      </c>
      <c r="AH76" s="214" t="s">
        <v>143</v>
      </c>
      <c r="AI76" s="215" t="s">
        <v>738</v>
      </c>
      <c r="AJ76" s="215"/>
      <c r="AK76" s="215"/>
      <c r="AL76" s="215"/>
      <c r="AM76" s="215"/>
      <c r="AN76" s="215"/>
      <c r="AO76" s="216">
        <f>SUM(AO77,AO82)</f>
        <v>0</v>
      </c>
      <c r="AP76" s="216">
        <f aca="true" t="shared" si="83" ref="AP76:AU76">SUM(AP77,AP82)</f>
        <v>0</v>
      </c>
      <c r="AQ76" s="216">
        <f t="shared" si="83"/>
        <v>0</v>
      </c>
      <c r="AR76" s="216">
        <f t="shared" si="83"/>
        <v>0</v>
      </c>
      <c r="AS76" s="216">
        <f t="shared" si="83"/>
        <v>0</v>
      </c>
      <c r="AT76" s="216">
        <f t="shared" si="83"/>
        <v>0</v>
      </c>
      <c r="AU76" s="216">
        <f t="shared" si="83"/>
        <v>0</v>
      </c>
      <c r="AV76" s="286">
        <f t="shared" si="63"/>
        <v>0</v>
      </c>
      <c r="AW76" s="181" t="s">
        <v>524</v>
      </c>
      <c r="AX76" s="214" t="s">
        <v>143</v>
      </c>
      <c r="AY76" s="215" t="s">
        <v>738</v>
      </c>
      <c r="AZ76" s="215"/>
      <c r="BA76" s="215"/>
      <c r="BB76" s="215"/>
      <c r="BC76" s="215"/>
      <c r="BD76" s="215"/>
      <c r="BE76" s="216">
        <f aca="true" t="shared" si="84" ref="BE76:BJ76">SUM(BE77,BE82)</f>
        <v>0</v>
      </c>
      <c r="BF76" s="216">
        <f t="shared" si="84"/>
        <v>0</v>
      </c>
      <c r="BG76" s="216">
        <f t="shared" si="84"/>
        <v>0</v>
      </c>
      <c r="BH76" s="216">
        <f t="shared" si="84"/>
        <v>0</v>
      </c>
      <c r="BI76" s="216">
        <f t="shared" si="84"/>
        <v>0</v>
      </c>
      <c r="BJ76" s="216">
        <f t="shared" si="84"/>
        <v>0</v>
      </c>
      <c r="BK76" s="181" t="s">
        <v>602</v>
      </c>
      <c r="BL76" s="214" t="s">
        <v>143</v>
      </c>
      <c r="BM76" s="215" t="s">
        <v>738</v>
      </c>
      <c r="BN76" s="215"/>
      <c r="BO76" s="215"/>
      <c r="BP76" s="215"/>
      <c r="BQ76" s="215"/>
      <c r="BR76" s="215"/>
      <c r="BS76" s="216">
        <f>SUM(BS77,BS82)</f>
        <v>0</v>
      </c>
      <c r="BT76" s="216">
        <f>SUM(BT77,BT82)</f>
        <v>0</v>
      </c>
      <c r="BU76" s="216">
        <f>SUM(BU77,BU82)</f>
        <v>0</v>
      </c>
      <c r="BV76" s="286">
        <f t="shared" si="64"/>
        <v>0</v>
      </c>
      <c r="BW76" s="216">
        <f aca="true" t="shared" si="85" ref="BW76:BW84">SUM(BV76,AV76,AF76)</f>
        <v>226139</v>
      </c>
    </row>
    <row r="77" spans="1:75" s="241" customFormat="1" ht="19.5" customHeight="1" thickBot="1">
      <c r="A77" s="181" t="s">
        <v>240</v>
      </c>
      <c r="B77" s="218"/>
      <c r="C77" s="237" t="s">
        <v>144</v>
      </c>
      <c r="D77" s="238" t="s">
        <v>742</v>
      </c>
      <c r="E77" s="238"/>
      <c r="F77" s="238"/>
      <c r="G77" s="238"/>
      <c r="H77" s="239"/>
      <c r="I77" s="240">
        <f>SUM(I78:I80)</f>
        <v>226139</v>
      </c>
      <c r="J77" s="240">
        <f aca="true" t="shared" si="86" ref="J77:P77">SUM(J78:J80)</f>
        <v>0</v>
      </c>
      <c r="K77" s="240">
        <f t="shared" si="86"/>
        <v>0</v>
      </c>
      <c r="L77" s="240">
        <f t="shared" si="86"/>
        <v>0</v>
      </c>
      <c r="M77" s="240">
        <f t="shared" si="86"/>
        <v>0</v>
      </c>
      <c r="N77" s="240">
        <f t="shared" si="86"/>
        <v>0</v>
      </c>
      <c r="O77" s="240">
        <f t="shared" si="86"/>
        <v>0</v>
      </c>
      <c r="P77" s="240">
        <f t="shared" si="86"/>
        <v>0</v>
      </c>
      <c r="Q77" s="181" t="s">
        <v>366</v>
      </c>
      <c r="R77" s="218"/>
      <c r="S77" s="237" t="s">
        <v>144</v>
      </c>
      <c r="T77" s="238" t="s">
        <v>742</v>
      </c>
      <c r="U77" s="238"/>
      <c r="V77" s="238"/>
      <c r="W77" s="238"/>
      <c r="X77" s="239"/>
      <c r="Y77" s="240">
        <f aca="true" t="shared" si="87" ref="Y77:AD77">SUM(Y78:Y80)</f>
        <v>0</v>
      </c>
      <c r="Z77" s="240">
        <f t="shared" si="87"/>
        <v>0</v>
      </c>
      <c r="AA77" s="240">
        <f t="shared" si="87"/>
        <v>0</v>
      </c>
      <c r="AB77" s="240">
        <f t="shared" si="87"/>
        <v>0</v>
      </c>
      <c r="AC77" s="240">
        <f t="shared" si="87"/>
        <v>0</v>
      </c>
      <c r="AD77" s="240">
        <f t="shared" si="87"/>
        <v>0</v>
      </c>
      <c r="AE77" s="240">
        <f>SUM(AE78:AE80)</f>
        <v>0</v>
      </c>
      <c r="AF77" s="291">
        <f t="shared" si="62"/>
        <v>226139</v>
      </c>
      <c r="AG77" s="181" t="s">
        <v>446</v>
      </c>
      <c r="AH77" s="218"/>
      <c r="AI77" s="237" t="s">
        <v>144</v>
      </c>
      <c r="AJ77" s="238" t="s">
        <v>742</v>
      </c>
      <c r="AK77" s="238"/>
      <c r="AL77" s="238"/>
      <c r="AM77" s="238"/>
      <c r="AN77" s="239"/>
      <c r="AO77" s="240">
        <f>SUM(AO78:AO80)</f>
        <v>0</v>
      </c>
      <c r="AP77" s="240">
        <f aca="true" t="shared" si="88" ref="AP77:AU77">SUM(AP78:AP80)</f>
        <v>0</v>
      </c>
      <c r="AQ77" s="240">
        <f t="shared" si="88"/>
        <v>0</v>
      </c>
      <c r="AR77" s="240">
        <f t="shared" si="88"/>
        <v>0</v>
      </c>
      <c r="AS77" s="240">
        <f t="shared" si="88"/>
        <v>0</v>
      </c>
      <c r="AT77" s="240">
        <f t="shared" si="88"/>
        <v>0</v>
      </c>
      <c r="AU77" s="240">
        <f t="shared" si="88"/>
        <v>0</v>
      </c>
      <c r="AV77" s="291">
        <f t="shared" si="63"/>
        <v>0</v>
      </c>
      <c r="AW77" s="181" t="s">
        <v>525</v>
      </c>
      <c r="AX77" s="218"/>
      <c r="AY77" s="237" t="s">
        <v>144</v>
      </c>
      <c r="AZ77" s="238" t="s">
        <v>742</v>
      </c>
      <c r="BA77" s="238"/>
      <c r="BB77" s="238"/>
      <c r="BC77" s="238"/>
      <c r="BD77" s="239"/>
      <c r="BE77" s="240">
        <f aca="true" t="shared" si="89" ref="BE77:BJ77">SUM(BE78:BE80)</f>
        <v>0</v>
      </c>
      <c r="BF77" s="240">
        <f t="shared" si="89"/>
        <v>0</v>
      </c>
      <c r="BG77" s="240">
        <f t="shared" si="89"/>
        <v>0</v>
      </c>
      <c r="BH77" s="240">
        <f t="shared" si="89"/>
        <v>0</v>
      </c>
      <c r="BI77" s="240">
        <f t="shared" si="89"/>
        <v>0</v>
      </c>
      <c r="BJ77" s="240">
        <f t="shared" si="89"/>
        <v>0</v>
      </c>
      <c r="BK77" s="181" t="s">
        <v>603</v>
      </c>
      <c r="BL77" s="218"/>
      <c r="BM77" s="237" t="s">
        <v>144</v>
      </c>
      <c r="BN77" s="238" t="s">
        <v>742</v>
      </c>
      <c r="BO77" s="238"/>
      <c r="BP77" s="238"/>
      <c r="BQ77" s="238"/>
      <c r="BR77" s="239"/>
      <c r="BS77" s="240">
        <f>SUM(BS78:BS80)</f>
        <v>0</v>
      </c>
      <c r="BT77" s="240">
        <f>SUM(BT78:BT80)</f>
        <v>0</v>
      </c>
      <c r="BU77" s="240">
        <f>SUM(BU78:BU80)</f>
        <v>0</v>
      </c>
      <c r="BV77" s="287">
        <f t="shared" si="64"/>
        <v>0</v>
      </c>
      <c r="BW77" s="240">
        <f t="shared" si="85"/>
        <v>226139</v>
      </c>
    </row>
    <row r="78" spans="1:75" s="177" customFormat="1" ht="19.5" customHeight="1" thickBot="1">
      <c r="A78" s="133" t="s">
        <v>241</v>
      </c>
      <c r="B78" s="138"/>
      <c r="C78" s="121"/>
      <c r="D78" s="178" t="s">
        <v>709</v>
      </c>
      <c r="E78" s="136" t="s">
        <v>743</v>
      </c>
      <c r="F78" s="136"/>
      <c r="G78" s="136"/>
      <c r="H78" s="136"/>
      <c r="I78" s="158">
        <v>226139</v>
      </c>
      <c r="J78" s="158"/>
      <c r="K78" s="158"/>
      <c r="L78" s="158"/>
      <c r="M78" s="158"/>
      <c r="N78" s="158"/>
      <c r="O78" s="158"/>
      <c r="P78" s="158"/>
      <c r="Q78" s="133" t="s">
        <v>367</v>
      </c>
      <c r="R78" s="138"/>
      <c r="S78" s="121"/>
      <c r="T78" s="178" t="s">
        <v>709</v>
      </c>
      <c r="U78" s="136" t="s">
        <v>743</v>
      </c>
      <c r="V78" s="136"/>
      <c r="W78" s="136"/>
      <c r="X78" s="136"/>
      <c r="Y78" s="158"/>
      <c r="Z78" s="158"/>
      <c r="AA78" s="158"/>
      <c r="AB78" s="158"/>
      <c r="AC78" s="158"/>
      <c r="AD78" s="158"/>
      <c r="AE78" s="158"/>
      <c r="AF78" s="108">
        <f t="shared" si="62"/>
        <v>226139</v>
      </c>
      <c r="AG78" s="133" t="s">
        <v>447</v>
      </c>
      <c r="AH78" s="138"/>
      <c r="AI78" s="121"/>
      <c r="AJ78" s="178" t="s">
        <v>709</v>
      </c>
      <c r="AK78" s="136" t="s">
        <v>743</v>
      </c>
      <c r="AL78" s="136"/>
      <c r="AM78" s="136"/>
      <c r="AN78" s="136"/>
      <c r="AO78" s="158"/>
      <c r="AP78" s="158"/>
      <c r="AQ78" s="158"/>
      <c r="AR78" s="158"/>
      <c r="AS78" s="158"/>
      <c r="AT78" s="158"/>
      <c r="AU78" s="158"/>
      <c r="AV78" s="108">
        <f t="shared" si="63"/>
        <v>0</v>
      </c>
      <c r="AW78" s="133" t="s">
        <v>526</v>
      </c>
      <c r="AX78" s="138"/>
      <c r="AY78" s="121"/>
      <c r="AZ78" s="178" t="s">
        <v>709</v>
      </c>
      <c r="BA78" s="136" t="s">
        <v>743</v>
      </c>
      <c r="BB78" s="136"/>
      <c r="BC78" s="136"/>
      <c r="BD78" s="136"/>
      <c r="BE78" s="158"/>
      <c r="BF78" s="158"/>
      <c r="BG78" s="158"/>
      <c r="BH78" s="158"/>
      <c r="BI78" s="158"/>
      <c r="BJ78" s="158"/>
      <c r="BK78" s="133" t="s">
        <v>604</v>
      </c>
      <c r="BL78" s="138"/>
      <c r="BM78" s="121"/>
      <c r="BN78" s="178" t="s">
        <v>709</v>
      </c>
      <c r="BO78" s="136" t="s">
        <v>743</v>
      </c>
      <c r="BP78" s="136"/>
      <c r="BQ78" s="136"/>
      <c r="BR78" s="136"/>
      <c r="BS78" s="158"/>
      <c r="BT78" s="158"/>
      <c r="BU78" s="158"/>
      <c r="BV78" s="108">
        <f t="shared" si="64"/>
        <v>0</v>
      </c>
      <c r="BW78" s="158">
        <f t="shared" si="85"/>
        <v>226139</v>
      </c>
    </row>
    <row r="79" spans="1:75" s="74" customFormat="1" ht="19.5" customHeight="1" thickBot="1">
      <c r="A79" s="133" t="s">
        <v>242</v>
      </c>
      <c r="B79" s="138"/>
      <c r="C79" s="121"/>
      <c r="D79" s="178" t="s">
        <v>710</v>
      </c>
      <c r="E79" s="136" t="s">
        <v>744</v>
      </c>
      <c r="F79" s="136"/>
      <c r="G79" s="136"/>
      <c r="H79" s="136"/>
      <c r="I79" s="172"/>
      <c r="J79" s="172"/>
      <c r="K79" s="172"/>
      <c r="L79" s="172"/>
      <c r="M79" s="172"/>
      <c r="N79" s="172"/>
      <c r="O79" s="172"/>
      <c r="P79" s="172"/>
      <c r="Q79" s="133" t="s">
        <v>368</v>
      </c>
      <c r="R79" s="138"/>
      <c r="S79" s="121"/>
      <c r="T79" s="178" t="s">
        <v>710</v>
      </c>
      <c r="U79" s="136" t="s">
        <v>744</v>
      </c>
      <c r="V79" s="136"/>
      <c r="W79" s="136"/>
      <c r="X79" s="136"/>
      <c r="Y79" s="172"/>
      <c r="Z79" s="172"/>
      <c r="AA79" s="172"/>
      <c r="AB79" s="172"/>
      <c r="AC79" s="172"/>
      <c r="AD79" s="172"/>
      <c r="AE79" s="172"/>
      <c r="AF79" s="108">
        <f t="shared" si="62"/>
        <v>0</v>
      </c>
      <c r="AG79" s="133" t="s">
        <v>448</v>
      </c>
      <c r="AH79" s="138"/>
      <c r="AI79" s="121"/>
      <c r="AJ79" s="178" t="s">
        <v>710</v>
      </c>
      <c r="AK79" s="136" t="s">
        <v>744</v>
      </c>
      <c r="AL79" s="136"/>
      <c r="AM79" s="136"/>
      <c r="AN79" s="136"/>
      <c r="AO79" s="172"/>
      <c r="AP79" s="172"/>
      <c r="AQ79" s="172"/>
      <c r="AR79" s="172"/>
      <c r="AS79" s="172"/>
      <c r="AT79" s="172"/>
      <c r="AU79" s="172"/>
      <c r="AV79" s="108">
        <f t="shared" si="63"/>
        <v>0</v>
      </c>
      <c r="AW79" s="133" t="s">
        <v>527</v>
      </c>
      <c r="AX79" s="138"/>
      <c r="AY79" s="121"/>
      <c r="AZ79" s="178" t="s">
        <v>710</v>
      </c>
      <c r="BA79" s="136" t="s">
        <v>744</v>
      </c>
      <c r="BB79" s="136"/>
      <c r="BC79" s="136"/>
      <c r="BD79" s="136"/>
      <c r="BE79" s="172"/>
      <c r="BF79" s="172"/>
      <c r="BG79" s="172"/>
      <c r="BH79" s="172"/>
      <c r="BI79" s="172"/>
      <c r="BJ79" s="172"/>
      <c r="BK79" s="133" t="s">
        <v>605</v>
      </c>
      <c r="BL79" s="138"/>
      <c r="BM79" s="121"/>
      <c r="BN79" s="178" t="s">
        <v>710</v>
      </c>
      <c r="BO79" s="136" t="s">
        <v>744</v>
      </c>
      <c r="BP79" s="136"/>
      <c r="BQ79" s="136"/>
      <c r="BR79" s="136"/>
      <c r="BS79" s="172"/>
      <c r="BT79" s="172"/>
      <c r="BU79" s="172"/>
      <c r="BV79" s="108">
        <f t="shared" si="64"/>
        <v>0</v>
      </c>
      <c r="BW79" s="172">
        <f t="shared" si="85"/>
        <v>0</v>
      </c>
    </row>
    <row r="80" spans="1:75" s="74" customFormat="1" ht="19.5" customHeight="1" thickBot="1">
      <c r="A80" s="133" t="s">
        <v>243</v>
      </c>
      <c r="B80" s="138"/>
      <c r="C80" s="121"/>
      <c r="D80" s="154" t="s">
        <v>711</v>
      </c>
      <c r="E80" s="136" t="s">
        <v>745</v>
      </c>
      <c r="F80" s="136"/>
      <c r="G80" s="136"/>
      <c r="H80" s="136"/>
      <c r="I80" s="158"/>
      <c r="J80" s="158"/>
      <c r="K80" s="158"/>
      <c r="L80" s="158"/>
      <c r="M80" s="158"/>
      <c r="N80" s="158"/>
      <c r="O80" s="158"/>
      <c r="P80" s="158"/>
      <c r="Q80" s="133" t="s">
        <v>369</v>
      </c>
      <c r="R80" s="138"/>
      <c r="S80" s="121"/>
      <c r="T80" s="154" t="s">
        <v>711</v>
      </c>
      <c r="U80" s="136" t="s">
        <v>745</v>
      </c>
      <c r="V80" s="136"/>
      <c r="W80" s="136"/>
      <c r="X80" s="136"/>
      <c r="Y80" s="158"/>
      <c r="Z80" s="158"/>
      <c r="AA80" s="158"/>
      <c r="AB80" s="158"/>
      <c r="AC80" s="158"/>
      <c r="AD80" s="158"/>
      <c r="AE80" s="158"/>
      <c r="AF80" s="108">
        <f t="shared" si="62"/>
        <v>0</v>
      </c>
      <c r="AG80" s="133" t="s">
        <v>449</v>
      </c>
      <c r="AH80" s="138"/>
      <c r="AI80" s="121"/>
      <c r="AJ80" s="154" t="s">
        <v>711</v>
      </c>
      <c r="AK80" s="136" t="s">
        <v>745</v>
      </c>
      <c r="AL80" s="136"/>
      <c r="AM80" s="136"/>
      <c r="AN80" s="136"/>
      <c r="AO80" s="158"/>
      <c r="AP80" s="158"/>
      <c r="AQ80" s="158"/>
      <c r="AR80" s="158"/>
      <c r="AS80" s="158"/>
      <c r="AT80" s="158"/>
      <c r="AU80" s="158"/>
      <c r="AV80" s="108">
        <f t="shared" si="63"/>
        <v>0</v>
      </c>
      <c r="AW80" s="133" t="s">
        <v>528</v>
      </c>
      <c r="AX80" s="138"/>
      <c r="AY80" s="121"/>
      <c r="AZ80" s="154" t="s">
        <v>711</v>
      </c>
      <c r="BA80" s="136" t="s">
        <v>745</v>
      </c>
      <c r="BB80" s="136"/>
      <c r="BC80" s="136"/>
      <c r="BD80" s="136"/>
      <c r="BE80" s="158"/>
      <c r="BF80" s="158"/>
      <c r="BG80" s="158"/>
      <c r="BH80" s="158"/>
      <c r="BI80" s="158"/>
      <c r="BJ80" s="158"/>
      <c r="BK80" s="133" t="s">
        <v>606</v>
      </c>
      <c r="BL80" s="138"/>
      <c r="BM80" s="121"/>
      <c r="BN80" s="154" t="s">
        <v>711</v>
      </c>
      <c r="BO80" s="136" t="s">
        <v>745</v>
      </c>
      <c r="BP80" s="136"/>
      <c r="BQ80" s="136"/>
      <c r="BR80" s="136"/>
      <c r="BS80" s="158"/>
      <c r="BT80" s="158"/>
      <c r="BU80" s="158"/>
      <c r="BV80" s="108">
        <f t="shared" si="64"/>
        <v>0</v>
      </c>
      <c r="BW80" s="158">
        <f t="shared" si="85"/>
        <v>0</v>
      </c>
    </row>
    <row r="81" spans="1:75" s="74" customFormat="1" ht="19.5" customHeight="1" thickBot="1">
      <c r="A81" s="133" t="s">
        <v>244</v>
      </c>
      <c r="B81" s="63"/>
      <c r="C81" s="64"/>
      <c r="D81" s="67"/>
      <c r="E81" s="67"/>
      <c r="F81" s="67"/>
      <c r="G81" s="67"/>
      <c r="H81" s="67"/>
      <c r="I81" s="174"/>
      <c r="J81" s="174"/>
      <c r="K81" s="174"/>
      <c r="L81" s="174"/>
      <c r="M81" s="174"/>
      <c r="N81" s="174"/>
      <c r="O81" s="174"/>
      <c r="P81" s="174"/>
      <c r="Q81" s="133" t="s">
        <v>370</v>
      </c>
      <c r="R81" s="63"/>
      <c r="S81" s="64"/>
      <c r="T81" s="67"/>
      <c r="U81" s="67"/>
      <c r="V81" s="67"/>
      <c r="W81" s="67"/>
      <c r="X81" s="67"/>
      <c r="Y81" s="174"/>
      <c r="Z81" s="174"/>
      <c r="AA81" s="174"/>
      <c r="AB81" s="174"/>
      <c r="AC81" s="174"/>
      <c r="AD81" s="174"/>
      <c r="AE81" s="174"/>
      <c r="AF81" s="109">
        <f t="shared" si="62"/>
        <v>0</v>
      </c>
      <c r="AG81" s="133" t="s">
        <v>450</v>
      </c>
      <c r="AH81" s="63"/>
      <c r="AI81" s="64"/>
      <c r="AJ81" s="67"/>
      <c r="AK81" s="67"/>
      <c r="AL81" s="67"/>
      <c r="AM81" s="67"/>
      <c r="AN81" s="67"/>
      <c r="AO81" s="174"/>
      <c r="AP81" s="174"/>
      <c r="AQ81" s="174"/>
      <c r="AR81" s="174"/>
      <c r="AS81" s="174"/>
      <c r="AT81" s="174"/>
      <c r="AU81" s="174"/>
      <c r="AV81" s="109">
        <f t="shared" si="63"/>
        <v>0</v>
      </c>
      <c r="AW81" s="133" t="s">
        <v>529</v>
      </c>
      <c r="AX81" s="63"/>
      <c r="AY81" s="64"/>
      <c r="AZ81" s="67"/>
      <c r="BA81" s="67"/>
      <c r="BB81" s="67"/>
      <c r="BC81" s="67"/>
      <c r="BD81" s="67"/>
      <c r="BE81" s="174"/>
      <c r="BF81" s="174"/>
      <c r="BG81" s="174"/>
      <c r="BH81" s="174"/>
      <c r="BI81" s="174"/>
      <c r="BJ81" s="174"/>
      <c r="BK81" s="133" t="s">
        <v>607</v>
      </c>
      <c r="BL81" s="63"/>
      <c r="BM81" s="64"/>
      <c r="BN81" s="67"/>
      <c r="BO81" s="67"/>
      <c r="BP81" s="67"/>
      <c r="BQ81" s="67"/>
      <c r="BR81" s="67"/>
      <c r="BS81" s="174"/>
      <c r="BT81" s="174"/>
      <c r="BU81" s="174"/>
      <c r="BV81" s="131">
        <f t="shared" si="64"/>
        <v>0</v>
      </c>
      <c r="BW81" s="174">
        <f t="shared" si="85"/>
        <v>0</v>
      </c>
    </row>
    <row r="82" spans="1:75" s="217" customFormat="1" ht="19.5" customHeight="1" thickBot="1">
      <c r="A82" s="181" t="s">
        <v>245</v>
      </c>
      <c r="B82" s="242"/>
      <c r="C82" s="243" t="s">
        <v>746</v>
      </c>
      <c r="D82" s="244" t="s">
        <v>763</v>
      </c>
      <c r="E82" s="245"/>
      <c r="F82" s="245"/>
      <c r="G82" s="245"/>
      <c r="H82" s="245"/>
      <c r="I82" s="246"/>
      <c r="J82" s="246"/>
      <c r="K82" s="246"/>
      <c r="L82" s="246"/>
      <c r="M82" s="246"/>
      <c r="N82" s="246"/>
      <c r="O82" s="246"/>
      <c r="P82" s="246"/>
      <c r="Q82" s="181" t="s">
        <v>371</v>
      </c>
      <c r="R82" s="242"/>
      <c r="S82" s="243" t="s">
        <v>746</v>
      </c>
      <c r="T82" s="244" t="s">
        <v>763</v>
      </c>
      <c r="U82" s="245"/>
      <c r="V82" s="245"/>
      <c r="W82" s="245"/>
      <c r="X82" s="245"/>
      <c r="Y82" s="246"/>
      <c r="Z82" s="246"/>
      <c r="AA82" s="246"/>
      <c r="AB82" s="246"/>
      <c r="AC82" s="246"/>
      <c r="AD82" s="246"/>
      <c r="AE82" s="246"/>
      <c r="AF82" s="286">
        <f t="shared" si="62"/>
        <v>0</v>
      </c>
      <c r="AG82" s="181" t="s">
        <v>451</v>
      </c>
      <c r="AH82" s="242"/>
      <c r="AI82" s="243" t="s">
        <v>746</v>
      </c>
      <c r="AJ82" s="244" t="s">
        <v>763</v>
      </c>
      <c r="AK82" s="245"/>
      <c r="AL82" s="245"/>
      <c r="AM82" s="245"/>
      <c r="AN82" s="245"/>
      <c r="AO82" s="246"/>
      <c r="AP82" s="246"/>
      <c r="AQ82" s="246"/>
      <c r="AR82" s="246"/>
      <c r="AS82" s="246"/>
      <c r="AT82" s="246"/>
      <c r="AU82" s="246"/>
      <c r="AV82" s="286">
        <f t="shared" si="63"/>
        <v>0</v>
      </c>
      <c r="AW82" s="181" t="s">
        <v>530</v>
      </c>
      <c r="AX82" s="242"/>
      <c r="AY82" s="243" t="s">
        <v>746</v>
      </c>
      <c r="AZ82" s="244" t="s">
        <v>763</v>
      </c>
      <c r="BA82" s="245"/>
      <c r="BB82" s="245"/>
      <c r="BC82" s="245"/>
      <c r="BD82" s="245"/>
      <c r="BE82" s="246"/>
      <c r="BF82" s="246"/>
      <c r="BG82" s="246"/>
      <c r="BH82" s="246"/>
      <c r="BI82" s="246"/>
      <c r="BJ82" s="246"/>
      <c r="BK82" s="181" t="s">
        <v>608</v>
      </c>
      <c r="BL82" s="242"/>
      <c r="BM82" s="243" t="s">
        <v>746</v>
      </c>
      <c r="BN82" s="244" t="s">
        <v>763</v>
      </c>
      <c r="BO82" s="245"/>
      <c r="BP82" s="245"/>
      <c r="BQ82" s="245"/>
      <c r="BR82" s="245"/>
      <c r="BS82" s="246"/>
      <c r="BT82" s="246"/>
      <c r="BU82" s="246"/>
      <c r="BV82" s="292">
        <f t="shared" si="64"/>
        <v>0</v>
      </c>
      <c r="BW82" s="246">
        <f t="shared" si="85"/>
        <v>0</v>
      </c>
    </row>
    <row r="83" spans="1:75" s="57" customFormat="1" ht="19.5" customHeight="1" thickBot="1">
      <c r="A83" s="133" t="s">
        <v>246</v>
      </c>
      <c r="B83" s="177"/>
      <c r="C83" s="177"/>
      <c r="D83" s="177"/>
      <c r="E83" s="177"/>
      <c r="F83" s="177"/>
      <c r="G83" s="177"/>
      <c r="H83" s="177"/>
      <c r="I83" s="180"/>
      <c r="J83" s="180"/>
      <c r="K83" s="180"/>
      <c r="L83" s="180"/>
      <c r="M83" s="180"/>
      <c r="N83" s="180"/>
      <c r="O83" s="180"/>
      <c r="P83" s="180"/>
      <c r="Q83" s="133" t="s">
        <v>372</v>
      </c>
      <c r="R83" s="177"/>
      <c r="S83" s="177"/>
      <c r="T83" s="177"/>
      <c r="U83" s="177"/>
      <c r="V83" s="177"/>
      <c r="W83" s="177"/>
      <c r="X83" s="177"/>
      <c r="Y83" s="180"/>
      <c r="Z83" s="180"/>
      <c r="AA83" s="180"/>
      <c r="AB83" s="180"/>
      <c r="AC83" s="180"/>
      <c r="AD83" s="180"/>
      <c r="AE83" s="180"/>
      <c r="AF83" s="112">
        <f t="shared" si="62"/>
        <v>0</v>
      </c>
      <c r="AG83" s="133" t="s">
        <v>452</v>
      </c>
      <c r="AH83" s="177"/>
      <c r="AI83" s="177"/>
      <c r="AJ83" s="177"/>
      <c r="AK83" s="177"/>
      <c r="AL83" s="177"/>
      <c r="AM83" s="177"/>
      <c r="AN83" s="177"/>
      <c r="AO83" s="180"/>
      <c r="AP83" s="180"/>
      <c r="AQ83" s="180"/>
      <c r="AR83" s="180"/>
      <c r="AS83" s="180"/>
      <c r="AT83" s="180"/>
      <c r="AU83" s="180"/>
      <c r="AV83" s="278">
        <f t="shared" si="63"/>
        <v>0</v>
      </c>
      <c r="AW83" s="133" t="s">
        <v>531</v>
      </c>
      <c r="AX83" s="314"/>
      <c r="AY83" s="314"/>
      <c r="AZ83" s="314"/>
      <c r="BA83" s="314"/>
      <c r="BB83" s="314"/>
      <c r="BC83" s="314"/>
      <c r="BD83" s="314"/>
      <c r="BE83" s="180"/>
      <c r="BF83" s="180"/>
      <c r="BG83" s="180"/>
      <c r="BH83" s="180"/>
      <c r="BI83" s="180"/>
      <c r="BJ83" s="180"/>
      <c r="BK83" s="133" t="s">
        <v>609</v>
      </c>
      <c r="BL83" s="177"/>
      <c r="BM83" s="177"/>
      <c r="BN83" s="177"/>
      <c r="BO83" s="177"/>
      <c r="BP83" s="177"/>
      <c r="BQ83" s="177"/>
      <c r="BR83" s="177"/>
      <c r="BS83" s="180"/>
      <c r="BT83" s="180"/>
      <c r="BU83" s="180"/>
      <c r="BV83" s="278">
        <f t="shared" si="64"/>
        <v>0</v>
      </c>
      <c r="BW83" s="180">
        <f t="shared" si="85"/>
        <v>0</v>
      </c>
    </row>
    <row r="84" spans="1:75" s="217" customFormat="1" ht="19.5" customHeight="1" thickBot="1">
      <c r="A84" s="181" t="s">
        <v>247</v>
      </c>
      <c r="B84" s="214" t="s">
        <v>739</v>
      </c>
      <c r="C84" s="215" t="s">
        <v>152</v>
      </c>
      <c r="D84" s="231"/>
      <c r="E84" s="231"/>
      <c r="F84" s="215"/>
      <c r="G84" s="215"/>
      <c r="H84" s="247"/>
      <c r="I84" s="216"/>
      <c r="J84" s="216"/>
      <c r="K84" s="216"/>
      <c r="L84" s="216"/>
      <c r="M84" s="216"/>
      <c r="N84" s="216"/>
      <c r="O84" s="216"/>
      <c r="P84" s="216"/>
      <c r="Q84" s="181" t="s">
        <v>373</v>
      </c>
      <c r="R84" s="214" t="s">
        <v>739</v>
      </c>
      <c r="S84" s="215" t="s">
        <v>152</v>
      </c>
      <c r="T84" s="231"/>
      <c r="U84" s="231"/>
      <c r="V84" s="215"/>
      <c r="W84" s="215"/>
      <c r="X84" s="247"/>
      <c r="Y84" s="216"/>
      <c r="Z84" s="216"/>
      <c r="AA84" s="216"/>
      <c r="AB84" s="216"/>
      <c r="AC84" s="216"/>
      <c r="AD84" s="216"/>
      <c r="AE84" s="216"/>
      <c r="AF84" s="286">
        <f t="shared" si="62"/>
        <v>0</v>
      </c>
      <c r="AG84" s="181" t="s">
        <v>453</v>
      </c>
      <c r="AH84" s="214" t="s">
        <v>739</v>
      </c>
      <c r="AI84" s="215" t="s">
        <v>152</v>
      </c>
      <c r="AJ84" s="231"/>
      <c r="AK84" s="231"/>
      <c r="AL84" s="215"/>
      <c r="AM84" s="215"/>
      <c r="AN84" s="247"/>
      <c r="AO84" s="216"/>
      <c r="AP84" s="216"/>
      <c r="AQ84" s="216"/>
      <c r="AR84" s="216"/>
      <c r="AS84" s="216"/>
      <c r="AT84" s="216"/>
      <c r="AU84" s="216"/>
      <c r="AV84" s="286">
        <f t="shared" si="63"/>
        <v>0</v>
      </c>
      <c r="AW84" s="181" t="s">
        <v>532</v>
      </c>
      <c r="AX84" s="214" t="s">
        <v>739</v>
      </c>
      <c r="AY84" s="215" t="s">
        <v>152</v>
      </c>
      <c r="AZ84" s="231"/>
      <c r="BA84" s="231"/>
      <c r="BB84" s="215"/>
      <c r="BC84" s="215"/>
      <c r="BD84" s="247"/>
      <c r="BE84" s="216"/>
      <c r="BF84" s="216"/>
      <c r="BG84" s="216"/>
      <c r="BH84" s="216"/>
      <c r="BI84" s="216"/>
      <c r="BJ84" s="216"/>
      <c r="BK84" s="181" t="s">
        <v>610</v>
      </c>
      <c r="BL84" s="214" t="s">
        <v>739</v>
      </c>
      <c r="BM84" s="215" t="s">
        <v>152</v>
      </c>
      <c r="BN84" s="231"/>
      <c r="BO84" s="231"/>
      <c r="BP84" s="215"/>
      <c r="BQ84" s="215"/>
      <c r="BR84" s="247"/>
      <c r="BS84" s="216"/>
      <c r="BT84" s="216"/>
      <c r="BU84" s="216"/>
      <c r="BV84" s="286">
        <f t="shared" si="64"/>
        <v>0</v>
      </c>
      <c r="BW84" s="216">
        <f t="shared" si="85"/>
        <v>0</v>
      </c>
    </row>
    <row r="85" spans="1:75" s="209" customFormat="1" ht="30" customHeight="1" thickBot="1">
      <c r="A85" s="181" t="s">
        <v>248</v>
      </c>
      <c r="B85" s="248" t="s">
        <v>764</v>
      </c>
      <c r="C85" s="249"/>
      <c r="D85" s="250"/>
      <c r="E85" s="250"/>
      <c r="F85" s="250"/>
      <c r="G85" s="250"/>
      <c r="H85" s="250"/>
      <c r="I85" s="251">
        <f>SUM(I74,I76,I84)</f>
        <v>1049254</v>
      </c>
      <c r="J85" s="251">
        <f aca="true" t="shared" si="90" ref="J85:P85">SUM(J74,J76,J84)</f>
        <v>197524</v>
      </c>
      <c r="K85" s="251">
        <f t="shared" si="90"/>
        <v>12660</v>
      </c>
      <c r="L85" s="251">
        <f t="shared" si="90"/>
        <v>39467</v>
      </c>
      <c r="M85" s="251">
        <f t="shared" si="90"/>
        <v>384338</v>
      </c>
      <c r="N85" s="251">
        <f t="shared" si="90"/>
        <v>106145</v>
      </c>
      <c r="O85" s="251">
        <f t="shared" si="90"/>
        <v>209589</v>
      </c>
      <c r="P85" s="251">
        <f t="shared" si="90"/>
        <v>94053</v>
      </c>
      <c r="Q85" s="181" t="s">
        <v>374</v>
      </c>
      <c r="R85" s="248" t="s">
        <v>764</v>
      </c>
      <c r="S85" s="249"/>
      <c r="T85" s="250"/>
      <c r="U85" s="250"/>
      <c r="V85" s="250"/>
      <c r="W85" s="250"/>
      <c r="X85" s="250"/>
      <c r="Y85" s="251">
        <f aca="true" t="shared" si="91" ref="Y85:AD85">SUM(Y74,Y76,Y84)</f>
        <v>5601</v>
      </c>
      <c r="Z85" s="251">
        <f t="shared" si="91"/>
        <v>37418</v>
      </c>
      <c r="AA85" s="251">
        <f t="shared" si="91"/>
        <v>28691</v>
      </c>
      <c r="AB85" s="251">
        <f t="shared" si="91"/>
        <v>1093335</v>
      </c>
      <c r="AC85" s="251">
        <f t="shared" si="91"/>
        <v>52193</v>
      </c>
      <c r="AD85" s="251">
        <f t="shared" si="91"/>
        <v>36476</v>
      </c>
      <c r="AE85" s="251">
        <f>SUM(AE74,AE76,AE84)</f>
        <v>166295</v>
      </c>
      <c r="AF85" s="293">
        <f t="shared" si="62"/>
        <v>3513039</v>
      </c>
      <c r="AG85" s="181" t="s">
        <v>454</v>
      </c>
      <c r="AH85" s="248" t="s">
        <v>764</v>
      </c>
      <c r="AI85" s="249"/>
      <c r="AJ85" s="250"/>
      <c r="AK85" s="250"/>
      <c r="AL85" s="250"/>
      <c r="AM85" s="250"/>
      <c r="AN85" s="250"/>
      <c r="AO85" s="251">
        <f>SUM(AO54,AO65,AO76,AO84)</f>
        <v>73560</v>
      </c>
      <c r="AP85" s="251">
        <f aca="true" t="shared" si="92" ref="AP85:AU85">SUM(AP54,AP65,AP76,AP84)</f>
        <v>49477</v>
      </c>
      <c r="AQ85" s="251">
        <f t="shared" si="92"/>
        <v>64883</v>
      </c>
      <c r="AR85" s="251">
        <f t="shared" si="92"/>
        <v>15553</v>
      </c>
      <c r="AS85" s="251">
        <f t="shared" si="92"/>
        <v>0</v>
      </c>
      <c r="AT85" s="251">
        <f t="shared" si="92"/>
        <v>4719</v>
      </c>
      <c r="AU85" s="251">
        <f t="shared" si="92"/>
        <v>5100</v>
      </c>
      <c r="AV85" s="293">
        <f t="shared" si="63"/>
        <v>213292</v>
      </c>
      <c r="AW85" s="181" t="s">
        <v>533</v>
      </c>
      <c r="AX85" s="248" t="s">
        <v>764</v>
      </c>
      <c r="AY85" s="249"/>
      <c r="AZ85" s="250"/>
      <c r="BA85" s="250"/>
      <c r="BB85" s="250"/>
      <c r="BC85" s="250"/>
      <c r="BD85" s="250"/>
      <c r="BE85" s="251">
        <f aca="true" t="shared" si="93" ref="BE85:BJ85">SUM(BE74,BE76,BE84)</f>
        <v>54597</v>
      </c>
      <c r="BF85" s="251">
        <f t="shared" si="93"/>
        <v>15061</v>
      </c>
      <c r="BG85" s="251">
        <f t="shared" si="93"/>
        <v>8808</v>
      </c>
      <c r="BH85" s="251">
        <f t="shared" si="93"/>
        <v>110</v>
      </c>
      <c r="BI85" s="251">
        <f t="shared" si="93"/>
        <v>3000</v>
      </c>
      <c r="BJ85" s="251">
        <f t="shared" si="93"/>
        <v>850</v>
      </c>
      <c r="BK85" s="181" t="s">
        <v>611</v>
      </c>
      <c r="BL85" s="248" t="s">
        <v>764</v>
      </c>
      <c r="BM85" s="249"/>
      <c r="BN85" s="250"/>
      <c r="BO85" s="250"/>
      <c r="BP85" s="250"/>
      <c r="BQ85" s="250"/>
      <c r="BR85" s="250"/>
      <c r="BS85" s="251">
        <f>SUM(BS74,BS76,BS84)</f>
        <v>5869</v>
      </c>
      <c r="BT85" s="251">
        <f>SUM(BT74,BT76,BT84)</f>
        <v>7350</v>
      </c>
      <c r="BU85" s="251">
        <f>SUM(BU74,BU76,BU84)</f>
        <v>450</v>
      </c>
      <c r="BV85" s="293">
        <f t="shared" si="64"/>
        <v>96095</v>
      </c>
      <c r="BW85" s="251">
        <f>SUM(BV85,AV85,AF85)</f>
        <v>3822426</v>
      </c>
    </row>
  </sheetData>
  <sheetProtection/>
  <mergeCells count="62">
    <mergeCell ref="E4:H4"/>
    <mergeCell ref="U4:X4"/>
    <mergeCell ref="AK4:AN4"/>
    <mergeCell ref="BA4:BD4"/>
    <mergeCell ref="BO4:BR4"/>
    <mergeCell ref="E21:H21"/>
    <mergeCell ref="U21:X21"/>
    <mergeCell ref="AK21:AN21"/>
    <mergeCell ref="BA21:BD21"/>
    <mergeCell ref="BO21:BR21"/>
    <mergeCell ref="BM39:BR39"/>
    <mergeCell ref="B37:H37"/>
    <mergeCell ref="R37:X37"/>
    <mergeCell ref="AH37:AN37"/>
    <mergeCell ref="AX37:BD37"/>
    <mergeCell ref="BL37:BR37"/>
    <mergeCell ref="BL5:BW5"/>
    <mergeCell ref="B50:H50"/>
    <mergeCell ref="R50:X50"/>
    <mergeCell ref="AH50:AN50"/>
    <mergeCell ref="AX50:BD50"/>
    <mergeCell ref="BL50:BR50"/>
    <mergeCell ref="C39:H39"/>
    <mergeCell ref="S39:X39"/>
    <mergeCell ref="AI39:AN39"/>
    <mergeCell ref="AY39:BD39"/>
    <mergeCell ref="AH52:AN53"/>
    <mergeCell ref="AO52:AV52"/>
    <mergeCell ref="AX52:BD53"/>
    <mergeCell ref="B5:P5"/>
    <mergeCell ref="R5:AF5"/>
    <mergeCell ref="AH5:AV5"/>
    <mergeCell ref="AX5:BJ5"/>
    <mergeCell ref="BE52:BJ52"/>
    <mergeCell ref="AO6:AV6"/>
    <mergeCell ref="AX6:BD7"/>
    <mergeCell ref="BL52:BR53"/>
    <mergeCell ref="A52:A53"/>
    <mergeCell ref="Q52:Q53"/>
    <mergeCell ref="AG52:AG53"/>
    <mergeCell ref="AW52:AW53"/>
    <mergeCell ref="BK52:BK53"/>
    <mergeCell ref="B52:H53"/>
    <mergeCell ref="I52:P52"/>
    <mergeCell ref="R52:X53"/>
    <mergeCell ref="Y52:AF52"/>
    <mergeCell ref="BE6:BJ6"/>
    <mergeCell ref="B6:H7"/>
    <mergeCell ref="R6:X7"/>
    <mergeCell ref="Y6:AF6"/>
    <mergeCell ref="I6:P6"/>
    <mergeCell ref="AH6:AN7"/>
    <mergeCell ref="BS52:BV52"/>
    <mergeCell ref="BW52:BW53"/>
    <mergeCell ref="BS6:BV6"/>
    <mergeCell ref="BW6:BW7"/>
    <mergeCell ref="BL6:BR7"/>
    <mergeCell ref="A6:A7"/>
    <mergeCell ref="Q6:Q7"/>
    <mergeCell ref="AG6:AG7"/>
    <mergeCell ref="AW6:AW7"/>
    <mergeCell ref="BK6:BK7"/>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4" manualBreakCount="4">
    <brk id="16" max="65535" man="1"/>
    <brk id="32" max="65535" man="1"/>
    <brk id="48" max="65535" man="1"/>
    <brk id="62" max="65535" man="1"/>
  </colBreaks>
</worksheet>
</file>

<file path=xl/worksheets/sheet8.xml><?xml version="1.0" encoding="utf-8"?>
<worksheet xmlns="http://schemas.openxmlformats.org/spreadsheetml/2006/main" xmlns:r="http://schemas.openxmlformats.org/officeDocument/2006/relationships">
  <dimension ref="A1:D54"/>
  <sheetViews>
    <sheetView view="pageBreakPreview" zoomScaleSheetLayoutView="100" zoomScalePageLayoutView="0" workbookViewId="0" topLeftCell="A19">
      <selection activeCell="D2" sqref="D2"/>
    </sheetView>
  </sheetViews>
  <sheetFormatPr defaultColWidth="9.140625" defaultRowHeight="24.75" customHeight="1"/>
  <cols>
    <col min="1" max="1" width="5.7109375" style="23" customWidth="1"/>
    <col min="2" max="2" width="10.7109375" style="24" customWidth="1"/>
    <col min="3" max="3" width="60.7109375" style="24" customWidth="1"/>
    <col min="4" max="4" width="20.7109375" style="24" customWidth="1"/>
    <col min="5" max="16384" width="9.140625" style="24" customWidth="1"/>
  </cols>
  <sheetData>
    <row r="1" ht="24.75" customHeight="1">
      <c r="D1" s="83" t="s">
        <v>975</v>
      </c>
    </row>
    <row r="2" ht="24.75" customHeight="1">
      <c r="D2" s="83"/>
    </row>
    <row r="3" spans="2:4" ht="24.75" customHeight="1">
      <c r="B3" s="391" t="s">
        <v>97</v>
      </c>
      <c r="C3" s="391"/>
      <c r="D3" s="391"/>
    </row>
    <row r="4" spans="2:4" ht="24.75" customHeight="1">
      <c r="B4" s="86"/>
      <c r="C4" s="86"/>
      <c r="D4" s="86"/>
    </row>
    <row r="5" ht="19.5" customHeight="1" thickBot="1">
      <c r="D5" s="84" t="s">
        <v>8</v>
      </c>
    </row>
    <row r="6" spans="1:4" ht="19.5" customHeight="1" thickBot="1">
      <c r="A6" s="25"/>
      <c r="B6" s="392" t="s">
        <v>9</v>
      </c>
      <c r="C6" s="393"/>
      <c r="D6" s="26" t="s">
        <v>10</v>
      </c>
    </row>
    <row r="7" spans="1:4" ht="19.5" customHeight="1">
      <c r="A7" s="27"/>
      <c r="B7" s="394" t="s">
        <v>98</v>
      </c>
      <c r="C7" s="396" t="s">
        <v>99</v>
      </c>
      <c r="D7" s="398" t="s">
        <v>278</v>
      </c>
    </row>
    <row r="8" spans="1:4" ht="13.5" thickBot="1">
      <c r="A8" s="28"/>
      <c r="B8" s="395"/>
      <c r="C8" s="397"/>
      <c r="D8" s="399"/>
    </row>
    <row r="9" spans="1:4" s="32" customFormat="1" ht="19.5" customHeight="1">
      <c r="A9" s="29" t="s">
        <v>20</v>
      </c>
      <c r="B9" s="30" t="s">
        <v>100</v>
      </c>
      <c r="C9" s="30"/>
      <c r="D9" s="31">
        <f>SUM(D10:D18)</f>
        <v>17851</v>
      </c>
    </row>
    <row r="10" spans="1:4" ht="19.5" customHeight="1">
      <c r="A10" s="33" t="s">
        <v>22</v>
      </c>
      <c r="B10" s="34">
        <v>1</v>
      </c>
      <c r="C10" s="35" t="s">
        <v>101</v>
      </c>
      <c r="D10" s="36">
        <v>0</v>
      </c>
    </row>
    <row r="11" spans="1:4" ht="19.5" customHeight="1">
      <c r="A11" s="33" t="s">
        <v>23</v>
      </c>
      <c r="B11" s="34">
        <v>2</v>
      </c>
      <c r="C11" s="35" t="s">
        <v>102</v>
      </c>
      <c r="D11" s="36">
        <v>0</v>
      </c>
    </row>
    <row r="12" spans="1:4" ht="19.5" customHeight="1">
      <c r="A12" s="33" t="s">
        <v>24</v>
      </c>
      <c r="B12" s="91">
        <v>3</v>
      </c>
      <c r="C12" s="92" t="s">
        <v>317</v>
      </c>
      <c r="D12" s="36">
        <v>0</v>
      </c>
    </row>
    <row r="13" spans="1:4" ht="19.5" customHeight="1">
      <c r="A13" s="33" t="s">
        <v>26</v>
      </c>
      <c r="B13" s="96">
        <v>4</v>
      </c>
      <c r="C13" s="95" t="s">
        <v>614</v>
      </c>
      <c r="D13" s="36">
        <v>0</v>
      </c>
    </row>
    <row r="14" spans="1:4" ht="25.5">
      <c r="A14" s="33" t="s">
        <v>28</v>
      </c>
      <c r="B14" s="96">
        <v>5</v>
      </c>
      <c r="C14" s="119" t="s">
        <v>671</v>
      </c>
      <c r="D14" s="36">
        <v>7920</v>
      </c>
    </row>
    <row r="15" spans="1:4" ht="25.5">
      <c r="A15" s="33" t="s">
        <v>29</v>
      </c>
      <c r="B15" s="96">
        <v>6</v>
      </c>
      <c r="C15" s="119" t="s">
        <v>672</v>
      </c>
      <c r="D15" s="36">
        <v>9931</v>
      </c>
    </row>
    <row r="16" spans="1:4" ht="19.5" customHeight="1">
      <c r="A16" s="33" t="s">
        <v>31</v>
      </c>
      <c r="B16" s="96">
        <v>7</v>
      </c>
      <c r="C16" s="95" t="s">
        <v>673</v>
      </c>
      <c r="D16" s="36">
        <v>0</v>
      </c>
    </row>
    <row r="17" spans="1:4" ht="19.5" customHeight="1">
      <c r="A17" s="33" t="s">
        <v>32</v>
      </c>
      <c r="B17" s="96">
        <v>8</v>
      </c>
      <c r="C17" s="95" t="s">
        <v>924</v>
      </c>
      <c r="D17" s="36">
        <v>0</v>
      </c>
    </row>
    <row r="18" spans="1:4" ht="19.5" customHeight="1">
      <c r="A18" s="33" t="s">
        <v>33</v>
      </c>
      <c r="B18" s="96">
        <v>9</v>
      </c>
      <c r="C18" s="95" t="s">
        <v>925</v>
      </c>
      <c r="D18" s="36">
        <v>0</v>
      </c>
    </row>
    <row r="19" spans="1:4" s="32" customFormat="1" ht="19.5" customHeight="1">
      <c r="A19" s="33" t="s">
        <v>35</v>
      </c>
      <c r="B19" s="400" t="s">
        <v>103</v>
      </c>
      <c r="C19" s="400"/>
      <c r="D19" s="37">
        <f>SUM(D20:D33)</f>
        <v>172949</v>
      </c>
    </row>
    <row r="20" spans="1:4" s="39" customFormat="1" ht="19.5" customHeight="1">
      <c r="A20" s="33" t="s">
        <v>37</v>
      </c>
      <c r="B20" s="34">
        <v>1</v>
      </c>
      <c r="C20" s="38" t="s">
        <v>63</v>
      </c>
      <c r="D20" s="36">
        <v>18919</v>
      </c>
    </row>
    <row r="21" spans="1:4" ht="19.5" customHeight="1">
      <c r="A21" s="33" t="s">
        <v>39</v>
      </c>
      <c r="B21" s="34">
        <v>2</v>
      </c>
      <c r="C21" s="40" t="s">
        <v>283</v>
      </c>
      <c r="D21" s="41">
        <v>0</v>
      </c>
    </row>
    <row r="22" spans="1:4" ht="19.5" customHeight="1">
      <c r="A22" s="33" t="s">
        <v>40</v>
      </c>
      <c r="B22" s="34">
        <v>3</v>
      </c>
      <c r="C22" s="40" t="s">
        <v>284</v>
      </c>
      <c r="D22" s="41">
        <v>92798</v>
      </c>
    </row>
    <row r="23" spans="1:4" ht="19.5" customHeight="1">
      <c r="A23" s="33" t="s">
        <v>42</v>
      </c>
      <c r="B23" s="34">
        <v>4</v>
      </c>
      <c r="C23" s="40" t="s">
        <v>285</v>
      </c>
      <c r="D23" s="41">
        <v>0</v>
      </c>
    </row>
    <row r="24" spans="1:4" ht="19.5" customHeight="1">
      <c r="A24" s="33" t="s">
        <v>43</v>
      </c>
      <c r="B24" s="34">
        <v>5</v>
      </c>
      <c r="C24" s="40" t="s">
        <v>104</v>
      </c>
      <c r="D24" s="41">
        <v>2110</v>
      </c>
    </row>
    <row r="25" spans="1:4" ht="19.5" customHeight="1">
      <c r="A25" s="33" t="s">
        <v>44</v>
      </c>
      <c r="B25" s="34">
        <v>6</v>
      </c>
      <c r="C25" s="40" t="s">
        <v>105</v>
      </c>
      <c r="D25" s="41">
        <v>0</v>
      </c>
    </row>
    <row r="26" spans="1:4" ht="19.5" customHeight="1">
      <c r="A26" s="33" t="s">
        <v>45</v>
      </c>
      <c r="B26" s="34">
        <v>7</v>
      </c>
      <c r="C26" s="40" t="s">
        <v>286</v>
      </c>
      <c r="D26" s="41">
        <v>0</v>
      </c>
    </row>
    <row r="27" spans="1:4" ht="19.5" customHeight="1">
      <c r="A27" s="33" t="s">
        <v>46</v>
      </c>
      <c r="B27" s="34">
        <v>8</v>
      </c>
      <c r="C27" s="40" t="s">
        <v>316</v>
      </c>
      <c r="D27" s="41">
        <v>1714</v>
      </c>
    </row>
    <row r="28" spans="1:4" ht="19.5" customHeight="1">
      <c r="A28" s="33" t="s">
        <v>48</v>
      </c>
      <c r="B28" s="34">
        <v>9</v>
      </c>
      <c r="C28" s="40" t="s">
        <v>318</v>
      </c>
      <c r="D28" s="41">
        <v>0</v>
      </c>
    </row>
    <row r="29" spans="1:4" ht="19.5" customHeight="1">
      <c r="A29" s="315" t="s">
        <v>50</v>
      </c>
      <c r="B29" s="34">
        <v>10</v>
      </c>
      <c r="C29" s="40" t="s">
        <v>794</v>
      </c>
      <c r="D29" s="41">
        <v>0</v>
      </c>
    </row>
    <row r="30" spans="1:4" ht="19.5" customHeight="1">
      <c r="A30" s="315" t="s">
        <v>52</v>
      </c>
      <c r="B30" s="328">
        <v>11</v>
      </c>
      <c r="C30" s="40" t="s">
        <v>960</v>
      </c>
      <c r="D30" s="41">
        <v>18</v>
      </c>
    </row>
    <row r="31" spans="1:4" ht="25.5">
      <c r="A31" s="315" t="s">
        <v>54</v>
      </c>
      <c r="B31" s="328">
        <v>12</v>
      </c>
      <c r="C31" s="40" t="s">
        <v>928</v>
      </c>
      <c r="D31" s="41">
        <v>4390</v>
      </c>
    </row>
    <row r="32" spans="1:4" ht="19.5" customHeight="1">
      <c r="A32" s="315" t="s">
        <v>55</v>
      </c>
      <c r="B32" s="328">
        <v>13</v>
      </c>
      <c r="C32" s="40" t="s">
        <v>941</v>
      </c>
      <c r="D32" s="41">
        <v>28000</v>
      </c>
    </row>
    <row r="33" spans="1:4" ht="25.5">
      <c r="A33" s="315" t="s">
        <v>56</v>
      </c>
      <c r="B33" s="328">
        <v>14</v>
      </c>
      <c r="C33" s="40" t="s">
        <v>942</v>
      </c>
      <c r="D33" s="41">
        <v>25000</v>
      </c>
    </row>
    <row r="34" spans="1:4" ht="24.75" customHeight="1" thickBot="1">
      <c r="A34" s="49" t="s">
        <v>58</v>
      </c>
      <c r="B34" s="42"/>
      <c r="C34" s="43" t="s">
        <v>106</v>
      </c>
      <c r="D34" s="44">
        <f>SUM(D9,D19)</f>
        <v>190800</v>
      </c>
    </row>
    <row r="35" spans="1:4" ht="19.5" customHeight="1" thickBot="1">
      <c r="A35" s="87"/>
      <c r="B35" s="45"/>
      <c r="C35" s="45"/>
      <c r="D35" s="45"/>
    </row>
    <row r="36" spans="1:4" ht="24.75" customHeight="1" thickBot="1">
      <c r="A36" s="88" t="s">
        <v>59</v>
      </c>
      <c r="B36" s="46"/>
      <c r="C36" s="47" t="s">
        <v>107</v>
      </c>
      <c r="D36" s="48">
        <v>490</v>
      </c>
    </row>
    <row r="37" spans="1:4" ht="19.5" customHeight="1" thickBot="1">
      <c r="A37" s="87"/>
      <c r="B37" s="45"/>
      <c r="C37" s="45"/>
      <c r="D37" s="45"/>
    </row>
    <row r="38" spans="1:4" ht="24.75" customHeight="1" thickBot="1">
      <c r="A38" s="88" t="s">
        <v>61</v>
      </c>
      <c r="B38" s="50"/>
      <c r="C38" s="47" t="s">
        <v>108</v>
      </c>
      <c r="D38" s="48">
        <f>D34+D36</f>
        <v>191290</v>
      </c>
    </row>
    <row r="39" ht="12.75"/>
    <row r="40" spans="2:3" ht="24.75" customHeight="1">
      <c r="B40" s="390"/>
      <c r="C40" s="390"/>
    </row>
    <row r="41" spans="3:4" ht="12.75">
      <c r="C41" s="51"/>
      <c r="D41" s="52"/>
    </row>
    <row r="42" spans="3:4" ht="12.75">
      <c r="C42" s="51"/>
      <c r="D42" s="52"/>
    </row>
    <row r="43" spans="3:4" ht="12.75">
      <c r="C43" s="51"/>
      <c r="D43" s="52"/>
    </row>
    <row r="44" spans="3:4" ht="12.75">
      <c r="C44" s="39"/>
      <c r="D44" s="52"/>
    </row>
    <row r="45" spans="3:4" ht="12.75">
      <c r="C45" s="39"/>
      <c r="D45" s="52"/>
    </row>
    <row r="46" spans="3:4" ht="12.75">
      <c r="C46" s="39"/>
      <c r="D46" s="52"/>
    </row>
    <row r="47" spans="1:4" ht="12.75">
      <c r="A47" s="24"/>
      <c r="C47" s="39"/>
      <c r="D47" s="52"/>
    </row>
    <row r="48" spans="1:4" ht="12.75">
      <c r="A48" s="24"/>
      <c r="C48" s="39"/>
      <c r="D48" s="52"/>
    </row>
    <row r="49" spans="1:4" ht="12.75">
      <c r="A49" s="24"/>
      <c r="C49" s="39"/>
      <c r="D49" s="52"/>
    </row>
    <row r="50" spans="1:4" ht="12.75">
      <c r="A50" s="24"/>
      <c r="D50" s="53"/>
    </row>
    <row r="51" spans="1:4" ht="12.75">
      <c r="A51" s="24"/>
      <c r="D51" s="53"/>
    </row>
    <row r="52" ht="12.75">
      <c r="A52" s="24"/>
    </row>
    <row r="53" ht="12.75">
      <c r="A53" s="24"/>
    </row>
    <row r="54" ht="12.75">
      <c r="A54" s="24"/>
    </row>
  </sheetData>
  <sheetProtection/>
  <mergeCells count="7">
    <mergeCell ref="B40:C40"/>
    <mergeCell ref="B3:D3"/>
    <mergeCell ref="B6:C6"/>
    <mergeCell ref="B7:B8"/>
    <mergeCell ref="C7:C8"/>
    <mergeCell ref="D7:D8"/>
    <mergeCell ref="B19:C19"/>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38" min="1" max="3" man="1"/>
  </rowBreaks>
</worksheet>
</file>

<file path=xl/worksheets/sheet9.xml><?xml version="1.0" encoding="utf-8"?>
<worksheet xmlns="http://schemas.openxmlformats.org/spreadsheetml/2006/main" xmlns:r="http://schemas.openxmlformats.org/officeDocument/2006/relationships">
  <dimension ref="A1:M136"/>
  <sheetViews>
    <sheetView view="pageBreakPreview" zoomScaleSheetLayoutView="100" zoomScalePageLayoutView="0" workbookViewId="0" topLeftCell="A1">
      <selection activeCell="O94" sqref="O94"/>
    </sheetView>
  </sheetViews>
  <sheetFormatPr defaultColWidth="9.140625" defaultRowHeight="15"/>
  <cols>
    <col min="1" max="1" width="4.57421875" style="3" bestFit="1" customWidth="1"/>
    <col min="2" max="7" width="10.7109375" style="4" customWidth="1"/>
    <col min="8" max="13" width="13.7109375" style="4" customWidth="1"/>
    <col min="14" max="16384" width="9.140625" style="4" customWidth="1"/>
  </cols>
  <sheetData>
    <row r="1" ht="12.75">
      <c r="M1" s="3" t="s">
        <v>976</v>
      </c>
    </row>
    <row r="2" ht="12.75">
      <c r="L2" s="3"/>
    </row>
    <row r="3" spans="1:13" ht="15.75">
      <c r="A3" s="434" t="s">
        <v>789</v>
      </c>
      <c r="B3" s="434"/>
      <c r="C3" s="434"/>
      <c r="D3" s="434"/>
      <c r="E3" s="434"/>
      <c r="F3" s="434"/>
      <c r="G3" s="434"/>
      <c r="H3" s="434"/>
      <c r="I3" s="434"/>
      <c r="J3" s="434"/>
      <c r="K3" s="434"/>
      <c r="L3" s="434"/>
      <c r="M3" s="434"/>
    </row>
    <row r="4" spans="1:13" ht="15.75">
      <c r="A4" s="433" t="s">
        <v>792</v>
      </c>
      <c r="B4" s="433"/>
      <c r="C4" s="433"/>
      <c r="D4" s="433"/>
      <c r="E4" s="433"/>
      <c r="F4" s="433"/>
      <c r="G4" s="433"/>
      <c r="H4" s="433"/>
      <c r="I4" s="433"/>
      <c r="J4" s="433"/>
      <c r="K4" s="433"/>
      <c r="L4" s="433"/>
      <c r="M4" s="433"/>
    </row>
    <row r="5" spans="1:13" ht="15.75">
      <c r="A5" s="433" t="s">
        <v>790</v>
      </c>
      <c r="B5" s="433"/>
      <c r="C5" s="433"/>
      <c r="D5" s="433"/>
      <c r="E5" s="433"/>
      <c r="F5" s="433"/>
      <c r="G5" s="433"/>
      <c r="H5" s="433"/>
      <c r="I5" s="433"/>
      <c r="J5" s="433"/>
      <c r="K5" s="433"/>
      <c r="L5" s="433"/>
      <c r="M5" s="433"/>
    </row>
    <row r="6" spans="1:13" ht="15.75">
      <c r="A6" s="433" t="s">
        <v>791</v>
      </c>
      <c r="B6" s="433"/>
      <c r="C6" s="433"/>
      <c r="D6" s="433"/>
      <c r="E6" s="433"/>
      <c r="F6" s="433"/>
      <c r="G6" s="433"/>
      <c r="H6" s="433"/>
      <c r="I6" s="433"/>
      <c r="J6" s="433"/>
      <c r="K6" s="433"/>
      <c r="L6" s="433"/>
      <c r="M6" s="433"/>
    </row>
    <row r="7" spans="1:12" ht="15.75">
      <c r="A7" s="89"/>
      <c r="B7" s="85"/>
      <c r="C7" s="85"/>
      <c r="D7" s="85"/>
      <c r="E7" s="85"/>
      <c r="F7" s="85"/>
      <c r="G7" s="85"/>
      <c r="H7" s="85"/>
      <c r="I7" s="85"/>
      <c r="J7" s="85"/>
      <c r="K7" s="85"/>
      <c r="L7" s="85"/>
    </row>
    <row r="8" spans="12:13" ht="12.75">
      <c r="L8" s="97"/>
      <c r="M8" s="98" t="s">
        <v>8</v>
      </c>
    </row>
    <row r="9" spans="1:13" ht="12.75">
      <c r="A9" s="90"/>
      <c r="B9" s="404" t="s">
        <v>9</v>
      </c>
      <c r="C9" s="404"/>
      <c r="D9" s="404"/>
      <c r="E9" s="404"/>
      <c r="F9" s="404"/>
      <c r="G9" s="404"/>
      <c r="H9" s="93" t="s">
        <v>10</v>
      </c>
      <c r="I9" s="93" t="s">
        <v>11</v>
      </c>
      <c r="J9" s="93" t="s">
        <v>12</v>
      </c>
      <c r="K9" s="93" t="s">
        <v>13</v>
      </c>
      <c r="L9" s="93" t="s">
        <v>157</v>
      </c>
      <c r="M9" s="99" t="s">
        <v>158</v>
      </c>
    </row>
    <row r="10" spans="1:13" s="6" customFormat="1" ht="52.5" customHeight="1">
      <c r="A10" s="90" t="s">
        <v>20</v>
      </c>
      <c r="B10" s="405" t="s">
        <v>14</v>
      </c>
      <c r="C10" s="406"/>
      <c r="D10" s="406"/>
      <c r="E10" s="406"/>
      <c r="F10" s="406"/>
      <c r="G10" s="407"/>
      <c r="H10" s="5" t="s">
        <v>15</v>
      </c>
      <c r="I10" s="94" t="s">
        <v>282</v>
      </c>
      <c r="J10" s="94" t="s">
        <v>16</v>
      </c>
      <c r="K10" s="94" t="s">
        <v>670</v>
      </c>
      <c r="L10" s="5" t="s">
        <v>17</v>
      </c>
      <c r="M10" s="408" t="s">
        <v>114</v>
      </c>
    </row>
    <row r="11" spans="1:13" ht="12.75">
      <c r="A11" s="90" t="s">
        <v>22</v>
      </c>
      <c r="B11" s="7"/>
      <c r="C11" s="8"/>
      <c r="D11" s="8"/>
      <c r="E11" s="8"/>
      <c r="F11" s="8"/>
      <c r="G11" s="9"/>
      <c r="H11" s="410" t="s">
        <v>18</v>
      </c>
      <c r="I11" s="410"/>
      <c r="J11" s="410"/>
      <c r="K11" s="410"/>
      <c r="L11" s="410"/>
      <c r="M11" s="409"/>
    </row>
    <row r="12" spans="1:13" s="6" customFormat="1" ht="25.5" customHeight="1">
      <c r="A12" s="90" t="s">
        <v>23</v>
      </c>
      <c r="B12" s="100"/>
      <c r="C12" s="101"/>
      <c r="D12" s="101"/>
      <c r="E12" s="101"/>
      <c r="F12" s="101"/>
      <c r="G12" s="102"/>
      <c r="H12" s="103" t="s">
        <v>19</v>
      </c>
      <c r="I12" s="411" t="s">
        <v>279</v>
      </c>
      <c r="J12" s="412"/>
      <c r="K12" s="412"/>
      <c r="L12" s="413"/>
      <c r="M12" s="409"/>
    </row>
    <row r="13" spans="1:13" s="6" customFormat="1" ht="25.5" customHeight="1">
      <c r="A13" s="90" t="s">
        <v>24</v>
      </c>
      <c r="B13" s="414" t="s">
        <v>280</v>
      </c>
      <c r="C13" s="415"/>
      <c r="D13" s="415"/>
      <c r="E13" s="415"/>
      <c r="F13" s="415"/>
      <c r="G13" s="415"/>
      <c r="H13" s="415"/>
      <c r="I13" s="415"/>
      <c r="J13" s="415"/>
      <c r="K13" s="415"/>
      <c r="L13" s="415"/>
      <c r="M13" s="416"/>
    </row>
    <row r="14" spans="1:13" ht="12.75">
      <c r="A14" s="90" t="s">
        <v>26</v>
      </c>
      <c r="B14" s="417" t="s">
        <v>291</v>
      </c>
      <c r="C14" s="418"/>
      <c r="D14" s="418"/>
      <c r="E14" s="418"/>
      <c r="F14" s="418"/>
      <c r="G14" s="419"/>
      <c r="H14" s="10">
        <f>SUM(H15:H15)</f>
        <v>2660</v>
      </c>
      <c r="I14" s="10">
        <f>SUM(I15:I15)</f>
        <v>0</v>
      </c>
      <c r="J14" s="10">
        <f>SUM(J15:J15)</f>
        <v>0</v>
      </c>
      <c r="K14" s="10">
        <f>SUM(K15:K15)</f>
        <v>0</v>
      </c>
      <c r="L14" s="10">
        <f>SUM(L15:L15)</f>
        <v>3506</v>
      </c>
      <c r="M14" s="10">
        <f>SUM(H14:L14)</f>
        <v>6166</v>
      </c>
    </row>
    <row r="15" spans="1:13" ht="25.5" customHeight="1">
      <c r="A15" s="90" t="s">
        <v>28</v>
      </c>
      <c r="B15" s="401" t="s">
        <v>292</v>
      </c>
      <c r="C15" s="402"/>
      <c r="D15" s="402"/>
      <c r="E15" s="402"/>
      <c r="F15" s="402"/>
      <c r="G15" s="403"/>
      <c r="H15" s="11">
        <v>2660</v>
      </c>
      <c r="I15" s="11"/>
      <c r="J15" s="11"/>
      <c r="K15" s="11"/>
      <c r="L15" s="11">
        <v>3506</v>
      </c>
      <c r="M15" s="11">
        <f aca="true" t="shared" si="0" ref="M15:M52">SUM(H15:L15)</f>
        <v>6166</v>
      </c>
    </row>
    <row r="16" spans="1:13" ht="12.75">
      <c r="A16" s="90" t="s">
        <v>29</v>
      </c>
      <c r="B16" s="417" t="s">
        <v>21</v>
      </c>
      <c r="C16" s="418"/>
      <c r="D16" s="418"/>
      <c r="E16" s="418"/>
      <c r="F16" s="418"/>
      <c r="G16" s="419"/>
      <c r="H16" s="10">
        <f aca="true" t="shared" si="1" ref="H16:M16">SUM(H17)</f>
        <v>0</v>
      </c>
      <c r="I16" s="10">
        <f t="shared" si="1"/>
        <v>0</v>
      </c>
      <c r="J16" s="10">
        <f t="shared" si="1"/>
        <v>0</v>
      </c>
      <c r="K16" s="10">
        <f t="shared" si="1"/>
        <v>0</v>
      </c>
      <c r="L16" s="10">
        <f t="shared" si="1"/>
        <v>2746</v>
      </c>
      <c r="M16" s="10">
        <f t="shared" si="1"/>
        <v>2746</v>
      </c>
    </row>
    <row r="17" spans="1:13" ht="12.75" customHeight="1">
      <c r="A17" s="90" t="s">
        <v>31</v>
      </c>
      <c r="B17" s="401" t="s">
        <v>947</v>
      </c>
      <c r="C17" s="402"/>
      <c r="D17" s="402"/>
      <c r="E17" s="402"/>
      <c r="F17" s="402"/>
      <c r="G17" s="403"/>
      <c r="H17" s="11"/>
      <c r="I17" s="11"/>
      <c r="J17" s="11"/>
      <c r="K17" s="11"/>
      <c r="L17" s="11">
        <v>2746</v>
      </c>
      <c r="M17" s="11">
        <f>SUM(H17:L17)</f>
        <v>2746</v>
      </c>
    </row>
    <row r="18" spans="1:13" ht="12.75">
      <c r="A18" s="90" t="s">
        <v>32</v>
      </c>
      <c r="B18" s="417" t="s">
        <v>38</v>
      </c>
      <c r="C18" s="418"/>
      <c r="D18" s="418"/>
      <c r="E18" s="418"/>
      <c r="F18" s="418"/>
      <c r="G18" s="419"/>
      <c r="H18" s="10">
        <f aca="true" t="shared" si="2" ref="H18:M18">SUM(H19:H21)</f>
        <v>1044</v>
      </c>
      <c r="I18" s="10">
        <f t="shared" si="2"/>
        <v>19843</v>
      </c>
      <c r="J18" s="10">
        <f t="shared" si="2"/>
        <v>0</v>
      </c>
      <c r="K18" s="10">
        <f t="shared" si="2"/>
        <v>0</v>
      </c>
      <c r="L18" s="10">
        <f t="shared" si="2"/>
        <v>5500</v>
      </c>
      <c r="M18" s="10">
        <f t="shared" si="2"/>
        <v>26387</v>
      </c>
    </row>
    <row r="19" spans="1:13" ht="25.5" customHeight="1">
      <c r="A19" s="90" t="s">
        <v>33</v>
      </c>
      <c r="B19" s="401" t="s">
        <v>41</v>
      </c>
      <c r="C19" s="402"/>
      <c r="D19" s="402"/>
      <c r="E19" s="402"/>
      <c r="F19" s="402"/>
      <c r="G19" s="403"/>
      <c r="H19" s="11"/>
      <c r="I19" s="11"/>
      <c r="J19" s="11"/>
      <c r="K19" s="11"/>
      <c r="L19" s="11">
        <v>500</v>
      </c>
      <c r="M19" s="11">
        <f t="shared" si="0"/>
        <v>500</v>
      </c>
    </row>
    <row r="20" spans="1:13" ht="12.75">
      <c r="A20" s="90" t="s">
        <v>35</v>
      </c>
      <c r="B20" s="430" t="s">
        <v>296</v>
      </c>
      <c r="C20" s="431"/>
      <c r="D20" s="431"/>
      <c r="E20" s="431"/>
      <c r="F20" s="431"/>
      <c r="G20" s="432"/>
      <c r="H20" s="11">
        <v>1044</v>
      </c>
      <c r="I20" s="11">
        <v>19843</v>
      </c>
      <c r="J20" s="11"/>
      <c r="K20" s="11"/>
      <c r="L20" s="11"/>
      <c r="M20" s="11">
        <f t="shared" si="0"/>
        <v>20887</v>
      </c>
    </row>
    <row r="21" spans="1:13" ht="27" customHeight="1">
      <c r="A21" s="90" t="s">
        <v>37</v>
      </c>
      <c r="B21" s="401" t="s">
        <v>677</v>
      </c>
      <c r="C21" s="402"/>
      <c r="D21" s="402"/>
      <c r="E21" s="402"/>
      <c r="F21" s="402"/>
      <c r="G21" s="403"/>
      <c r="H21" s="11"/>
      <c r="I21" s="11"/>
      <c r="J21" s="11"/>
      <c r="K21" s="11"/>
      <c r="L21" s="11">
        <v>5000</v>
      </c>
      <c r="M21" s="11">
        <f t="shared" si="0"/>
        <v>5000</v>
      </c>
    </row>
    <row r="22" spans="1:13" s="6" customFormat="1" ht="12.75">
      <c r="A22" s="90" t="s">
        <v>39</v>
      </c>
      <c r="B22" s="417" t="s">
        <v>298</v>
      </c>
      <c r="C22" s="418"/>
      <c r="D22" s="418"/>
      <c r="E22" s="418"/>
      <c r="F22" s="418"/>
      <c r="G22" s="419"/>
      <c r="H22" s="12">
        <f>SUM(H23:H25)</f>
        <v>247</v>
      </c>
      <c r="I22" s="12">
        <f>SUM(I23:I25)</f>
        <v>0</v>
      </c>
      <c r="J22" s="12">
        <f>SUM(J23:J25)</f>
        <v>0</v>
      </c>
      <c r="K22" s="12">
        <f>SUM(K23:K25)</f>
        <v>0</v>
      </c>
      <c r="L22" s="12">
        <f>SUM(L23:L26)</f>
        <v>5495</v>
      </c>
      <c r="M22" s="12">
        <f t="shared" si="0"/>
        <v>5742</v>
      </c>
    </row>
    <row r="23" spans="1:13" ht="12.75">
      <c r="A23" s="90" t="s">
        <v>40</v>
      </c>
      <c r="B23" s="421" t="s">
        <v>299</v>
      </c>
      <c r="C23" s="422"/>
      <c r="D23" s="422"/>
      <c r="E23" s="422"/>
      <c r="F23" s="422"/>
      <c r="G23" s="423"/>
      <c r="H23" s="11">
        <v>157</v>
      </c>
      <c r="I23" s="11"/>
      <c r="J23" s="11"/>
      <c r="K23" s="11"/>
      <c r="L23" s="11"/>
      <c r="M23" s="11">
        <f t="shared" si="0"/>
        <v>157</v>
      </c>
    </row>
    <row r="24" spans="1:13" ht="12.75">
      <c r="A24" s="90" t="s">
        <v>42</v>
      </c>
      <c r="B24" s="435" t="s">
        <v>300</v>
      </c>
      <c r="C24" s="436"/>
      <c r="D24" s="436"/>
      <c r="E24" s="436"/>
      <c r="F24" s="436"/>
      <c r="G24" s="437"/>
      <c r="H24" s="11">
        <v>90</v>
      </c>
      <c r="I24" s="11"/>
      <c r="J24" s="11"/>
      <c r="K24" s="11"/>
      <c r="L24" s="11"/>
      <c r="M24" s="11">
        <f t="shared" si="0"/>
        <v>90</v>
      </c>
    </row>
    <row r="25" spans="1:13" ht="12.75">
      <c r="A25" s="90" t="s">
        <v>43</v>
      </c>
      <c r="B25" s="421" t="s">
        <v>301</v>
      </c>
      <c r="C25" s="422"/>
      <c r="D25" s="422"/>
      <c r="E25" s="422"/>
      <c r="F25" s="422"/>
      <c r="G25" s="423"/>
      <c r="H25" s="11"/>
      <c r="I25" s="11"/>
      <c r="J25" s="11"/>
      <c r="K25" s="11"/>
      <c r="L25" s="11">
        <v>5000</v>
      </c>
      <c r="M25" s="11">
        <f t="shared" si="0"/>
        <v>5000</v>
      </c>
    </row>
    <row r="26" spans="1:13" ht="12.75">
      <c r="A26" s="90" t="s">
        <v>44</v>
      </c>
      <c r="B26" s="421" t="s">
        <v>799</v>
      </c>
      <c r="C26" s="422"/>
      <c r="D26" s="422"/>
      <c r="E26" s="422"/>
      <c r="F26" s="422"/>
      <c r="G26" s="423"/>
      <c r="H26" s="11"/>
      <c r="I26" s="11"/>
      <c r="J26" s="11"/>
      <c r="K26" s="11"/>
      <c r="L26" s="11">
        <v>495</v>
      </c>
      <c r="M26" s="11">
        <f>SUM(H26:L26)</f>
        <v>495</v>
      </c>
    </row>
    <row r="27" spans="1:13" s="6" customFormat="1" ht="25.5" customHeight="1">
      <c r="A27" s="90" t="s">
        <v>45</v>
      </c>
      <c r="B27" s="417" t="s">
        <v>949</v>
      </c>
      <c r="C27" s="418"/>
      <c r="D27" s="418"/>
      <c r="E27" s="418"/>
      <c r="F27" s="418"/>
      <c r="G27" s="419"/>
      <c r="H27" s="12">
        <f>SUM(H28:H31)</f>
        <v>0</v>
      </c>
      <c r="I27" s="12">
        <f>SUM(I28:I31)</f>
        <v>0</v>
      </c>
      <c r="J27" s="12">
        <f>SUM(J28:J31)</f>
        <v>0</v>
      </c>
      <c r="K27" s="12">
        <f>SUM(K28:K31)</f>
        <v>1500</v>
      </c>
      <c r="L27" s="12">
        <f>SUM(L28:L36)</f>
        <v>22712</v>
      </c>
      <c r="M27" s="12">
        <f t="shared" si="0"/>
        <v>24212</v>
      </c>
    </row>
    <row r="28" spans="1:13" ht="12.75">
      <c r="A28" s="90" t="s">
        <v>46</v>
      </c>
      <c r="B28" s="421" t="s">
        <v>287</v>
      </c>
      <c r="C28" s="422"/>
      <c r="D28" s="422"/>
      <c r="E28" s="422"/>
      <c r="F28" s="422"/>
      <c r="G28" s="423"/>
      <c r="H28" s="11"/>
      <c r="I28" s="11"/>
      <c r="J28" s="11"/>
      <c r="K28" s="11">
        <v>1500</v>
      </c>
      <c r="L28" s="11">
        <v>8630</v>
      </c>
      <c r="M28" s="11">
        <f t="shared" si="0"/>
        <v>10130</v>
      </c>
    </row>
    <row r="29" spans="1:13" ht="12.75">
      <c r="A29" s="90" t="s">
        <v>48</v>
      </c>
      <c r="B29" s="421" t="s">
        <v>288</v>
      </c>
      <c r="C29" s="422"/>
      <c r="D29" s="422"/>
      <c r="E29" s="422"/>
      <c r="F29" s="422"/>
      <c r="G29" s="423"/>
      <c r="H29" s="11"/>
      <c r="I29" s="11"/>
      <c r="J29" s="11"/>
      <c r="K29" s="11"/>
      <c r="L29" s="11">
        <v>2885</v>
      </c>
      <c r="M29" s="11">
        <f t="shared" si="0"/>
        <v>2885</v>
      </c>
    </row>
    <row r="30" spans="1:13" ht="12.75">
      <c r="A30" s="90" t="s">
        <v>50</v>
      </c>
      <c r="B30" s="421" t="s">
        <v>617</v>
      </c>
      <c r="C30" s="422"/>
      <c r="D30" s="422"/>
      <c r="E30" s="422"/>
      <c r="F30" s="422"/>
      <c r="G30" s="423"/>
      <c r="H30" s="11"/>
      <c r="I30" s="11"/>
      <c r="J30" s="11"/>
      <c r="K30" s="11"/>
      <c r="L30" s="11">
        <v>2540</v>
      </c>
      <c r="M30" s="11">
        <f t="shared" si="0"/>
        <v>2540</v>
      </c>
    </row>
    <row r="31" spans="1:13" ht="12.75">
      <c r="A31" s="90" t="s">
        <v>52</v>
      </c>
      <c r="B31" s="421" t="s">
        <v>618</v>
      </c>
      <c r="C31" s="422"/>
      <c r="D31" s="422"/>
      <c r="E31" s="422"/>
      <c r="F31" s="422"/>
      <c r="G31" s="423"/>
      <c r="H31" s="11"/>
      <c r="I31" s="11"/>
      <c r="J31" s="11"/>
      <c r="K31" s="11"/>
      <c r="L31" s="11">
        <v>3048</v>
      </c>
      <c r="M31" s="11">
        <f t="shared" si="0"/>
        <v>3048</v>
      </c>
    </row>
    <row r="32" spans="1:13" ht="12.75">
      <c r="A32" s="90" t="s">
        <v>54</v>
      </c>
      <c r="B32" s="421" t="s">
        <v>798</v>
      </c>
      <c r="C32" s="422"/>
      <c r="D32" s="422"/>
      <c r="E32" s="422"/>
      <c r="F32" s="422"/>
      <c r="G32" s="423"/>
      <c r="H32" s="11"/>
      <c r="I32" s="11"/>
      <c r="J32" s="11"/>
      <c r="K32" s="11"/>
      <c r="L32" s="11">
        <v>1077</v>
      </c>
      <c r="M32" s="11">
        <f aca="true" t="shared" si="3" ref="M32:M39">SUM(H32:L32)</f>
        <v>1077</v>
      </c>
    </row>
    <row r="33" spans="1:13" ht="12.75">
      <c r="A33" s="90" t="s">
        <v>55</v>
      </c>
      <c r="B33" s="421" t="s">
        <v>800</v>
      </c>
      <c r="C33" s="422"/>
      <c r="D33" s="422"/>
      <c r="E33" s="422"/>
      <c r="F33" s="422"/>
      <c r="G33" s="423"/>
      <c r="H33" s="11"/>
      <c r="I33" s="11"/>
      <c r="J33" s="11"/>
      <c r="K33" s="11"/>
      <c r="L33" s="11">
        <v>317</v>
      </c>
      <c r="M33" s="11">
        <f t="shared" si="3"/>
        <v>317</v>
      </c>
    </row>
    <row r="34" spans="1:13" ht="12.75">
      <c r="A34" s="90" t="s">
        <v>56</v>
      </c>
      <c r="B34" s="421" t="s">
        <v>946</v>
      </c>
      <c r="C34" s="422"/>
      <c r="D34" s="422"/>
      <c r="E34" s="422"/>
      <c r="F34" s="422"/>
      <c r="G34" s="423"/>
      <c r="H34" s="11"/>
      <c r="I34" s="11"/>
      <c r="J34" s="11"/>
      <c r="K34" s="11"/>
      <c r="L34" s="11">
        <v>115</v>
      </c>
      <c r="M34" s="11">
        <f t="shared" si="3"/>
        <v>115</v>
      </c>
    </row>
    <row r="35" spans="1:13" ht="12.75">
      <c r="A35" s="90" t="s">
        <v>58</v>
      </c>
      <c r="B35" s="421" t="s">
        <v>956</v>
      </c>
      <c r="C35" s="422"/>
      <c r="D35" s="422"/>
      <c r="E35" s="422"/>
      <c r="F35" s="422"/>
      <c r="G35" s="423"/>
      <c r="H35" s="11"/>
      <c r="I35" s="11"/>
      <c r="J35" s="11"/>
      <c r="K35" s="11"/>
      <c r="L35" s="11">
        <v>100</v>
      </c>
      <c r="M35" s="11">
        <f t="shared" si="3"/>
        <v>100</v>
      </c>
    </row>
    <row r="36" spans="1:13" ht="12.75">
      <c r="A36" s="90" t="s">
        <v>59</v>
      </c>
      <c r="B36" s="421" t="s">
        <v>957</v>
      </c>
      <c r="C36" s="422"/>
      <c r="D36" s="422"/>
      <c r="E36" s="422"/>
      <c r="F36" s="422"/>
      <c r="G36" s="423"/>
      <c r="H36" s="11"/>
      <c r="I36" s="11"/>
      <c r="J36" s="11"/>
      <c r="K36" s="11"/>
      <c r="L36" s="11">
        <v>4000</v>
      </c>
      <c r="M36" s="11">
        <f t="shared" si="3"/>
        <v>4000</v>
      </c>
    </row>
    <row r="37" spans="1:13" ht="12.75" customHeight="1">
      <c r="A37" s="90" t="s">
        <v>61</v>
      </c>
      <c r="B37" s="417" t="s">
        <v>943</v>
      </c>
      <c r="C37" s="418"/>
      <c r="D37" s="418"/>
      <c r="E37" s="418"/>
      <c r="F37" s="418"/>
      <c r="G37" s="419"/>
      <c r="H37" s="12">
        <f>SUM(H38)</f>
        <v>0</v>
      </c>
      <c r="I37" s="12">
        <f>SUM(I38)</f>
        <v>0</v>
      </c>
      <c r="J37" s="12">
        <f>SUM(J38)</f>
        <v>0</v>
      </c>
      <c r="K37" s="12">
        <f>SUM(K38)</f>
        <v>0</v>
      </c>
      <c r="L37" s="12">
        <f>SUM(L38:L39)</f>
        <v>760</v>
      </c>
      <c r="M37" s="12">
        <f t="shared" si="3"/>
        <v>760</v>
      </c>
    </row>
    <row r="38" spans="1:13" ht="12.75">
      <c r="A38" s="90" t="s">
        <v>62</v>
      </c>
      <c r="B38" s="401" t="s">
        <v>944</v>
      </c>
      <c r="C38" s="402"/>
      <c r="D38" s="402"/>
      <c r="E38" s="402"/>
      <c r="F38" s="402"/>
      <c r="G38" s="403"/>
      <c r="H38" s="11"/>
      <c r="I38" s="11"/>
      <c r="J38" s="11"/>
      <c r="K38" s="11"/>
      <c r="L38" s="11">
        <v>100</v>
      </c>
      <c r="M38" s="11">
        <f t="shared" si="3"/>
        <v>100</v>
      </c>
    </row>
    <row r="39" spans="1:13" ht="12.75">
      <c r="A39" s="90" t="s">
        <v>64</v>
      </c>
      <c r="B39" s="401" t="s">
        <v>964</v>
      </c>
      <c r="C39" s="402"/>
      <c r="D39" s="402"/>
      <c r="E39" s="402"/>
      <c r="F39" s="402"/>
      <c r="G39" s="403"/>
      <c r="H39" s="11"/>
      <c r="I39" s="11"/>
      <c r="J39" s="11"/>
      <c r="K39" s="11"/>
      <c r="L39" s="11">
        <v>660</v>
      </c>
      <c r="M39" s="11">
        <f t="shared" si="3"/>
        <v>660</v>
      </c>
    </row>
    <row r="40" spans="1:13" ht="12.75">
      <c r="A40" s="90" t="s">
        <v>65</v>
      </c>
      <c r="B40" s="417" t="s">
        <v>47</v>
      </c>
      <c r="C40" s="418"/>
      <c r="D40" s="418"/>
      <c r="E40" s="418"/>
      <c r="F40" s="418"/>
      <c r="G40" s="419"/>
      <c r="H40" s="12">
        <f>SUM(H41)</f>
        <v>1000</v>
      </c>
      <c r="I40" s="12">
        <f>SUM(I41)</f>
        <v>0</v>
      </c>
      <c r="J40" s="12">
        <f>SUM(J41)</f>
        <v>0</v>
      </c>
      <c r="K40" s="12">
        <f>SUM(K41)</f>
        <v>0</v>
      </c>
      <c r="L40" s="12">
        <f>SUM(L41)</f>
        <v>0</v>
      </c>
      <c r="M40" s="12">
        <f t="shared" si="0"/>
        <v>1000</v>
      </c>
    </row>
    <row r="41" spans="1:13" ht="12.75">
      <c r="A41" s="90" t="s">
        <v>66</v>
      </c>
      <c r="B41" s="401" t="s">
        <v>49</v>
      </c>
      <c r="C41" s="402"/>
      <c r="D41" s="402"/>
      <c r="E41" s="402"/>
      <c r="F41" s="402"/>
      <c r="G41" s="403"/>
      <c r="H41" s="11">
        <v>1000</v>
      </c>
      <c r="I41" s="11"/>
      <c r="J41" s="11"/>
      <c r="K41" s="11"/>
      <c r="L41" s="11"/>
      <c r="M41" s="11">
        <f t="shared" si="0"/>
        <v>1000</v>
      </c>
    </row>
    <row r="42" spans="1:13" ht="12.75">
      <c r="A42" s="90" t="s">
        <v>68</v>
      </c>
      <c r="B42" s="424" t="s">
        <v>51</v>
      </c>
      <c r="C42" s="425"/>
      <c r="D42" s="425"/>
      <c r="E42" s="425"/>
      <c r="F42" s="425"/>
      <c r="G42" s="426"/>
      <c r="H42" s="10">
        <f>SUM(H43:H46)</f>
        <v>1500</v>
      </c>
      <c r="I42" s="10">
        <f>SUM(I43:I46)</f>
        <v>0</v>
      </c>
      <c r="J42" s="10">
        <f>SUM(J43:J46)</f>
        <v>0</v>
      </c>
      <c r="K42" s="10">
        <f>SUM(K43:K46)</f>
        <v>3000</v>
      </c>
      <c r="L42" s="10">
        <f>SUM(L43:L46)</f>
        <v>8500</v>
      </c>
      <c r="M42" s="10">
        <f t="shared" si="0"/>
        <v>13000</v>
      </c>
    </row>
    <row r="43" spans="1:13" ht="12.75">
      <c r="A43" s="90" t="s">
        <v>69</v>
      </c>
      <c r="B43" s="420" t="s">
        <v>53</v>
      </c>
      <c r="C43" s="420"/>
      <c r="D43" s="420"/>
      <c r="E43" s="420"/>
      <c r="F43" s="420"/>
      <c r="G43" s="420"/>
      <c r="H43" s="11"/>
      <c r="I43" s="13"/>
      <c r="J43" s="11"/>
      <c r="K43" s="11"/>
      <c r="L43" s="11">
        <v>1000</v>
      </c>
      <c r="M43" s="11">
        <f t="shared" si="0"/>
        <v>1000</v>
      </c>
    </row>
    <row r="44" spans="1:13" ht="25.5" customHeight="1">
      <c r="A44" s="90" t="s">
        <v>70</v>
      </c>
      <c r="B44" s="401" t="s">
        <v>306</v>
      </c>
      <c r="C44" s="402"/>
      <c r="D44" s="402"/>
      <c r="E44" s="402"/>
      <c r="F44" s="402"/>
      <c r="G44" s="403"/>
      <c r="H44" s="11">
        <v>1500</v>
      </c>
      <c r="I44" s="13"/>
      <c r="J44" s="11"/>
      <c r="K44" s="11"/>
      <c r="L44" s="11"/>
      <c r="M44" s="11">
        <f t="shared" si="0"/>
        <v>1500</v>
      </c>
    </row>
    <row r="45" spans="1:13" ht="12.75">
      <c r="A45" s="90" t="s">
        <v>71</v>
      </c>
      <c r="B45" s="401" t="s">
        <v>951</v>
      </c>
      <c r="C45" s="402"/>
      <c r="D45" s="402"/>
      <c r="E45" s="402"/>
      <c r="F45" s="402"/>
      <c r="G45" s="403"/>
      <c r="H45" s="11"/>
      <c r="I45" s="13"/>
      <c r="J45" s="11"/>
      <c r="K45" s="11"/>
      <c r="L45" s="11">
        <v>3600</v>
      </c>
      <c r="M45" s="11">
        <f t="shared" si="0"/>
        <v>3600</v>
      </c>
    </row>
    <row r="46" spans="1:13" ht="12.75">
      <c r="A46" s="90" t="s">
        <v>72</v>
      </c>
      <c r="B46" s="420" t="s">
        <v>930</v>
      </c>
      <c r="C46" s="420"/>
      <c r="D46" s="420"/>
      <c r="E46" s="420"/>
      <c r="F46" s="420"/>
      <c r="G46" s="420"/>
      <c r="H46" s="11"/>
      <c r="I46" s="13"/>
      <c r="J46" s="11"/>
      <c r="K46" s="11">
        <v>3000</v>
      </c>
      <c r="L46" s="11">
        <v>3900</v>
      </c>
      <c r="M46" s="11">
        <f>SUM(H46:L46)</f>
        <v>6900</v>
      </c>
    </row>
    <row r="47" spans="1:13" ht="12.75">
      <c r="A47" s="90" t="s">
        <v>74</v>
      </c>
      <c r="B47" s="417" t="s">
        <v>939</v>
      </c>
      <c r="C47" s="418"/>
      <c r="D47" s="418"/>
      <c r="E47" s="418"/>
      <c r="F47" s="418"/>
      <c r="G47" s="419"/>
      <c r="H47" s="12">
        <f>SUM(H48)</f>
        <v>0</v>
      </c>
      <c r="I47" s="12">
        <f>SUM(I48)</f>
        <v>0</v>
      </c>
      <c r="J47" s="12">
        <f>SUM(J48)</f>
        <v>0</v>
      </c>
      <c r="K47" s="12">
        <f>SUM(K48)</f>
        <v>0</v>
      </c>
      <c r="L47" s="12">
        <f>SUM(L48)</f>
        <v>194</v>
      </c>
      <c r="M47" s="12">
        <f>SUM(H47:L47)</f>
        <v>194</v>
      </c>
    </row>
    <row r="48" spans="1:13" ht="12.75">
      <c r="A48" s="90" t="s">
        <v>75</v>
      </c>
      <c r="B48" s="401" t="s">
        <v>940</v>
      </c>
      <c r="C48" s="402"/>
      <c r="D48" s="402"/>
      <c r="E48" s="402"/>
      <c r="F48" s="402"/>
      <c r="G48" s="403"/>
      <c r="H48" s="11"/>
      <c r="I48" s="11"/>
      <c r="J48" s="11"/>
      <c r="K48" s="11"/>
      <c r="L48" s="11">
        <v>194</v>
      </c>
      <c r="M48" s="11">
        <f>SUM(H48:L48)</f>
        <v>194</v>
      </c>
    </row>
    <row r="49" spans="1:13" ht="12.75">
      <c r="A49" s="90" t="s">
        <v>77</v>
      </c>
      <c r="B49" s="417" t="s">
        <v>73</v>
      </c>
      <c r="C49" s="418"/>
      <c r="D49" s="418"/>
      <c r="E49" s="418"/>
      <c r="F49" s="418"/>
      <c r="G49" s="419"/>
      <c r="H49" s="12">
        <f>SUM(H50:H51)</f>
        <v>7255</v>
      </c>
      <c r="I49" s="12">
        <f>SUM(I50:I51)</f>
        <v>0</v>
      </c>
      <c r="J49" s="12">
        <f>SUM(J50:J51)</f>
        <v>0</v>
      </c>
      <c r="K49" s="12">
        <f>SUM(K50:K51)</f>
        <v>0</v>
      </c>
      <c r="L49" s="12">
        <f>SUM(L50:L52)</f>
        <v>14509</v>
      </c>
      <c r="M49" s="12">
        <f t="shared" si="0"/>
        <v>21764</v>
      </c>
    </row>
    <row r="50" spans="1:13" ht="12.75">
      <c r="A50" s="90" t="s">
        <v>79</v>
      </c>
      <c r="B50" s="401" t="s">
        <v>304</v>
      </c>
      <c r="C50" s="402"/>
      <c r="D50" s="402"/>
      <c r="E50" s="402"/>
      <c r="F50" s="402"/>
      <c r="G50" s="403"/>
      <c r="H50" s="11">
        <v>778</v>
      </c>
      <c r="I50" s="11"/>
      <c r="J50" s="11"/>
      <c r="K50" s="11"/>
      <c r="L50" s="11">
        <v>8357</v>
      </c>
      <c r="M50" s="11">
        <f t="shared" si="0"/>
        <v>9135</v>
      </c>
    </row>
    <row r="51" spans="1:13" ht="12.75">
      <c r="A51" s="90" t="s">
        <v>80</v>
      </c>
      <c r="B51" s="420" t="s">
        <v>305</v>
      </c>
      <c r="C51" s="420"/>
      <c r="D51" s="420"/>
      <c r="E51" s="420"/>
      <c r="F51" s="420"/>
      <c r="G51" s="420"/>
      <c r="H51" s="11">
        <v>6477</v>
      </c>
      <c r="I51" s="11"/>
      <c r="J51" s="11"/>
      <c r="K51" s="11"/>
      <c r="L51" s="11">
        <v>5652</v>
      </c>
      <c r="M51" s="11">
        <f t="shared" si="0"/>
        <v>12129</v>
      </c>
    </row>
    <row r="52" spans="1:13" ht="12.75">
      <c r="A52" s="90" t="s">
        <v>81</v>
      </c>
      <c r="B52" s="401" t="s">
        <v>958</v>
      </c>
      <c r="C52" s="402"/>
      <c r="D52" s="402"/>
      <c r="E52" s="402"/>
      <c r="F52" s="402"/>
      <c r="G52" s="403"/>
      <c r="H52" s="11"/>
      <c r="I52" s="11"/>
      <c r="J52" s="11"/>
      <c r="K52" s="11"/>
      <c r="L52" s="11">
        <v>500</v>
      </c>
      <c r="M52" s="11">
        <f t="shared" si="0"/>
        <v>500</v>
      </c>
    </row>
    <row r="53" spans="1:13" ht="12.75">
      <c r="A53" s="90" t="s">
        <v>82</v>
      </c>
      <c r="B53" s="417" t="s">
        <v>965</v>
      </c>
      <c r="C53" s="418"/>
      <c r="D53" s="418"/>
      <c r="E53" s="418"/>
      <c r="F53" s="418"/>
      <c r="G53" s="419"/>
      <c r="H53" s="12">
        <f>SUM(H54:H58)</f>
        <v>0</v>
      </c>
      <c r="I53" s="12">
        <f>SUM(I54:I58)</f>
        <v>0</v>
      </c>
      <c r="J53" s="12">
        <f>SUM(J54:J58)</f>
        <v>0</v>
      </c>
      <c r="K53" s="12">
        <f>SUM(K54:K58)</f>
        <v>0</v>
      </c>
      <c r="L53" s="12">
        <f>SUM(L54:L57)</f>
        <v>815</v>
      </c>
      <c r="M53" s="12">
        <f aca="true" t="shared" si="4" ref="M53:M61">SUM(H53:L53)</f>
        <v>815</v>
      </c>
    </row>
    <row r="54" spans="1:13" ht="12.75">
      <c r="A54" s="90" t="s">
        <v>83</v>
      </c>
      <c r="B54" s="401" t="s">
        <v>966</v>
      </c>
      <c r="C54" s="402"/>
      <c r="D54" s="402"/>
      <c r="E54" s="402"/>
      <c r="F54" s="402"/>
      <c r="G54" s="403"/>
      <c r="H54" s="11"/>
      <c r="I54" s="11"/>
      <c r="J54" s="11"/>
      <c r="K54" s="11"/>
      <c r="L54" s="11">
        <v>207</v>
      </c>
      <c r="M54" s="11">
        <f t="shared" si="4"/>
        <v>207</v>
      </c>
    </row>
    <row r="55" spans="1:13" ht="12.75">
      <c r="A55" s="90" t="s">
        <v>84</v>
      </c>
      <c r="B55" s="401" t="s">
        <v>967</v>
      </c>
      <c r="C55" s="402"/>
      <c r="D55" s="402"/>
      <c r="E55" s="402"/>
      <c r="F55" s="402"/>
      <c r="G55" s="403"/>
      <c r="H55" s="11"/>
      <c r="I55" s="11"/>
      <c r="J55" s="11"/>
      <c r="K55" s="11"/>
      <c r="L55" s="11">
        <v>160</v>
      </c>
      <c r="M55" s="11">
        <f t="shared" si="4"/>
        <v>160</v>
      </c>
    </row>
    <row r="56" spans="1:13" ht="12.75">
      <c r="A56" s="90" t="s">
        <v>85</v>
      </c>
      <c r="B56" s="401" t="s">
        <v>968</v>
      </c>
      <c r="C56" s="402"/>
      <c r="D56" s="402"/>
      <c r="E56" s="402"/>
      <c r="F56" s="402"/>
      <c r="G56" s="403"/>
      <c r="H56" s="11"/>
      <c r="I56" s="11"/>
      <c r="J56" s="11"/>
      <c r="K56" s="11"/>
      <c r="L56" s="11">
        <v>157</v>
      </c>
      <c r="M56" s="11">
        <f t="shared" si="4"/>
        <v>157</v>
      </c>
    </row>
    <row r="57" spans="1:13" ht="12.75">
      <c r="A57" s="90" t="s">
        <v>86</v>
      </c>
      <c r="B57" s="401" t="s">
        <v>969</v>
      </c>
      <c r="C57" s="402"/>
      <c r="D57" s="402"/>
      <c r="E57" s="402"/>
      <c r="F57" s="402"/>
      <c r="G57" s="403"/>
      <c r="H57" s="11"/>
      <c r="I57" s="11"/>
      <c r="J57" s="11"/>
      <c r="K57" s="11"/>
      <c r="L57" s="11">
        <v>291</v>
      </c>
      <c r="M57" s="11">
        <f t="shared" si="4"/>
        <v>291</v>
      </c>
    </row>
    <row r="58" spans="1:13" ht="12.75">
      <c r="A58" s="90" t="s">
        <v>87</v>
      </c>
      <c r="B58" s="417" t="s">
        <v>932</v>
      </c>
      <c r="C58" s="418"/>
      <c r="D58" s="418"/>
      <c r="E58" s="418"/>
      <c r="F58" s="418"/>
      <c r="G58" s="419"/>
      <c r="H58" s="12">
        <f>SUM(H59)</f>
        <v>0</v>
      </c>
      <c r="I58" s="12">
        <f>SUM(I59)</f>
        <v>0</v>
      </c>
      <c r="J58" s="12">
        <f>SUM(J59)</f>
        <v>0</v>
      </c>
      <c r="K58" s="12">
        <f>SUM(K59)</f>
        <v>0</v>
      </c>
      <c r="L58" s="12">
        <f>SUM(L59)</f>
        <v>44850</v>
      </c>
      <c r="M58" s="12">
        <f t="shared" si="4"/>
        <v>44850</v>
      </c>
    </row>
    <row r="59" spans="1:13" ht="12.75">
      <c r="A59" s="90" t="s">
        <v>88</v>
      </c>
      <c r="B59" s="401" t="s">
        <v>933</v>
      </c>
      <c r="C59" s="402"/>
      <c r="D59" s="402"/>
      <c r="E59" s="402"/>
      <c r="F59" s="402"/>
      <c r="G59" s="403"/>
      <c r="H59" s="11"/>
      <c r="I59" s="11"/>
      <c r="J59" s="11"/>
      <c r="K59" s="11"/>
      <c r="L59" s="11">
        <v>44850</v>
      </c>
      <c r="M59" s="11">
        <f t="shared" si="4"/>
        <v>44850</v>
      </c>
    </row>
    <row r="60" spans="1:13" ht="12.75">
      <c r="A60" s="90" t="s">
        <v>89</v>
      </c>
      <c r="B60" s="417" t="s">
        <v>615</v>
      </c>
      <c r="C60" s="418"/>
      <c r="D60" s="418"/>
      <c r="E60" s="418"/>
      <c r="F60" s="418"/>
      <c r="G60" s="419"/>
      <c r="H60" s="12">
        <f>SUM(H61)</f>
        <v>0</v>
      </c>
      <c r="I60" s="12">
        <f>SUM(I61)</f>
        <v>0</v>
      </c>
      <c r="J60" s="12">
        <f>SUM(J61)</f>
        <v>0</v>
      </c>
      <c r="K60" s="12">
        <f>SUM(K61)</f>
        <v>0</v>
      </c>
      <c r="L60" s="12">
        <f>SUM(L61)</f>
        <v>3000</v>
      </c>
      <c r="M60" s="12">
        <f t="shared" si="4"/>
        <v>3000</v>
      </c>
    </row>
    <row r="61" spans="1:13" ht="12.75">
      <c r="A61" s="90" t="s">
        <v>90</v>
      </c>
      <c r="B61" s="401" t="s">
        <v>616</v>
      </c>
      <c r="C61" s="402"/>
      <c r="D61" s="402"/>
      <c r="E61" s="402"/>
      <c r="F61" s="402"/>
      <c r="G61" s="403"/>
      <c r="H61" s="11"/>
      <c r="I61" s="11"/>
      <c r="J61" s="11"/>
      <c r="K61" s="11"/>
      <c r="L61" s="11">
        <v>3000</v>
      </c>
      <c r="M61" s="11">
        <f t="shared" si="4"/>
        <v>3000</v>
      </c>
    </row>
    <row r="62" spans="1:13" ht="25.5" customHeight="1">
      <c r="A62" s="90" t="s">
        <v>91</v>
      </c>
      <c r="B62" s="414" t="s">
        <v>163</v>
      </c>
      <c r="C62" s="415"/>
      <c r="D62" s="415"/>
      <c r="E62" s="415"/>
      <c r="F62" s="415"/>
      <c r="G62" s="415"/>
      <c r="H62" s="415"/>
      <c r="I62" s="415"/>
      <c r="J62" s="415"/>
      <c r="K62" s="415"/>
      <c r="L62" s="415"/>
      <c r="M62" s="416"/>
    </row>
    <row r="63" spans="1:13" ht="12.75">
      <c r="A63" s="90" t="s">
        <v>92</v>
      </c>
      <c r="B63" s="417" t="s">
        <v>21</v>
      </c>
      <c r="C63" s="418"/>
      <c r="D63" s="418"/>
      <c r="E63" s="418"/>
      <c r="F63" s="418"/>
      <c r="G63" s="419"/>
      <c r="H63" s="10">
        <f>SUM(H64:H69)</f>
        <v>23627</v>
      </c>
      <c r="I63" s="10">
        <f>SUM(I64:I68)</f>
        <v>0</v>
      </c>
      <c r="J63" s="10">
        <f>SUM(J64:J68)</f>
        <v>0</v>
      </c>
      <c r="K63" s="10">
        <f>SUM(K64:K68)</f>
        <v>0</v>
      </c>
      <c r="L63" s="10">
        <f>SUM(L64:L68)</f>
        <v>28895</v>
      </c>
      <c r="M63" s="10">
        <f>SUM(H63:L63)</f>
        <v>52522</v>
      </c>
    </row>
    <row r="64" spans="1:13" ht="12.75" customHeight="1">
      <c r="A64" s="90" t="s">
        <v>94</v>
      </c>
      <c r="B64" s="401" t="s">
        <v>25</v>
      </c>
      <c r="C64" s="402"/>
      <c r="D64" s="402"/>
      <c r="E64" s="402"/>
      <c r="F64" s="402"/>
      <c r="G64" s="403"/>
      <c r="H64" s="11"/>
      <c r="I64" s="11"/>
      <c r="J64" s="11"/>
      <c r="K64" s="11"/>
      <c r="L64" s="11">
        <v>15240</v>
      </c>
      <c r="M64" s="11">
        <f aca="true" t="shared" si="5" ref="M64:M76">SUM(H64:L64)</f>
        <v>15240</v>
      </c>
    </row>
    <row r="65" spans="1:13" ht="12.75" customHeight="1">
      <c r="A65" s="90" t="s">
        <v>95</v>
      </c>
      <c r="B65" s="401" t="s">
        <v>293</v>
      </c>
      <c r="C65" s="402"/>
      <c r="D65" s="402"/>
      <c r="E65" s="402"/>
      <c r="F65" s="402"/>
      <c r="G65" s="403"/>
      <c r="H65" s="11">
        <v>8965</v>
      </c>
      <c r="I65" s="11"/>
      <c r="J65" s="11"/>
      <c r="K65" s="11"/>
      <c r="L65" s="11">
        <v>1778</v>
      </c>
      <c r="M65" s="11">
        <f t="shared" si="5"/>
        <v>10743</v>
      </c>
    </row>
    <row r="66" spans="1:13" ht="12.75" customHeight="1">
      <c r="A66" s="90" t="s">
        <v>226</v>
      </c>
      <c r="B66" s="421" t="s">
        <v>34</v>
      </c>
      <c r="C66" s="422"/>
      <c r="D66" s="422"/>
      <c r="E66" s="422"/>
      <c r="F66" s="422"/>
      <c r="G66" s="423"/>
      <c r="H66" s="11">
        <v>698</v>
      </c>
      <c r="I66" s="11"/>
      <c r="J66" s="11"/>
      <c r="K66" s="11"/>
      <c r="L66" s="11">
        <v>1382</v>
      </c>
      <c r="M66" s="11">
        <f t="shared" si="5"/>
        <v>2080</v>
      </c>
    </row>
    <row r="67" spans="1:13" ht="12.75">
      <c r="A67" s="90" t="s">
        <v>227</v>
      </c>
      <c r="B67" s="421" t="s">
        <v>36</v>
      </c>
      <c r="C67" s="402"/>
      <c r="D67" s="402"/>
      <c r="E67" s="402"/>
      <c r="F67" s="402"/>
      <c r="G67" s="403"/>
      <c r="H67" s="11"/>
      <c r="I67" s="11"/>
      <c r="J67" s="11"/>
      <c r="K67" s="11"/>
      <c r="L67" s="11"/>
      <c r="M67" s="11">
        <f t="shared" si="5"/>
        <v>0</v>
      </c>
    </row>
    <row r="68" spans="1:13" ht="12.75">
      <c r="A68" s="90" t="s">
        <v>228</v>
      </c>
      <c r="B68" s="421" t="s">
        <v>294</v>
      </c>
      <c r="C68" s="422"/>
      <c r="D68" s="422"/>
      <c r="E68" s="422"/>
      <c r="F68" s="422"/>
      <c r="G68" s="423"/>
      <c r="H68" s="11"/>
      <c r="I68" s="11"/>
      <c r="J68" s="11"/>
      <c r="K68" s="11"/>
      <c r="L68" s="11">
        <v>10495</v>
      </c>
      <c r="M68" s="11">
        <f t="shared" si="5"/>
        <v>10495</v>
      </c>
    </row>
    <row r="69" spans="1:13" ht="12.75">
      <c r="A69" s="90" t="s">
        <v>229</v>
      </c>
      <c r="B69" s="420" t="s">
        <v>283</v>
      </c>
      <c r="C69" s="420"/>
      <c r="D69" s="420"/>
      <c r="E69" s="420"/>
      <c r="F69" s="420"/>
      <c r="G69" s="420"/>
      <c r="H69" s="11">
        <v>13964</v>
      </c>
      <c r="I69" s="11"/>
      <c r="J69" s="11"/>
      <c r="K69" s="11"/>
      <c r="L69" s="11"/>
      <c r="M69" s="11">
        <f t="shared" si="5"/>
        <v>13964</v>
      </c>
    </row>
    <row r="70" spans="1:13" ht="12.75">
      <c r="A70" s="90" t="s">
        <v>230</v>
      </c>
      <c r="B70" s="417" t="s">
        <v>38</v>
      </c>
      <c r="C70" s="418"/>
      <c r="D70" s="418"/>
      <c r="E70" s="418"/>
      <c r="F70" s="418"/>
      <c r="G70" s="419"/>
      <c r="H70" s="10">
        <f aca="true" t="shared" si="6" ref="H70:M70">SUM(H71:H73)</f>
        <v>2956</v>
      </c>
      <c r="I70" s="10">
        <f t="shared" si="6"/>
        <v>122083</v>
      </c>
      <c r="J70" s="10">
        <f t="shared" si="6"/>
        <v>0</v>
      </c>
      <c r="K70" s="10">
        <f t="shared" si="6"/>
        <v>0</v>
      </c>
      <c r="L70" s="10">
        <f t="shared" si="6"/>
        <v>22074</v>
      </c>
      <c r="M70" s="10">
        <f t="shared" si="6"/>
        <v>147113</v>
      </c>
    </row>
    <row r="71" spans="1:13" ht="12.75">
      <c r="A71" s="90" t="s">
        <v>231</v>
      </c>
      <c r="B71" s="430" t="s">
        <v>295</v>
      </c>
      <c r="C71" s="431"/>
      <c r="D71" s="431"/>
      <c r="E71" s="431"/>
      <c r="F71" s="431"/>
      <c r="G71" s="432"/>
      <c r="H71" s="11">
        <v>2956</v>
      </c>
      <c r="I71" s="11">
        <v>122083</v>
      </c>
      <c r="J71" s="11"/>
      <c r="K71" s="11"/>
      <c r="L71" s="11">
        <v>15074</v>
      </c>
      <c r="M71" s="11">
        <f>SUM(H71:L71)</f>
        <v>140113</v>
      </c>
    </row>
    <row r="72" spans="1:13" ht="12.75">
      <c r="A72" s="90" t="s">
        <v>232</v>
      </c>
      <c r="B72" s="430" t="s">
        <v>297</v>
      </c>
      <c r="C72" s="431"/>
      <c r="D72" s="431"/>
      <c r="E72" s="431"/>
      <c r="F72" s="431"/>
      <c r="G72" s="432"/>
      <c r="H72" s="11"/>
      <c r="I72" s="11"/>
      <c r="J72" s="11"/>
      <c r="K72" s="11"/>
      <c r="L72" s="11"/>
      <c r="M72" s="11">
        <f>SUM(H72:L72)</f>
        <v>0</v>
      </c>
    </row>
    <row r="73" spans="1:13" ht="12.75">
      <c r="A73" s="90" t="s">
        <v>233</v>
      </c>
      <c r="B73" s="401" t="s">
        <v>941</v>
      </c>
      <c r="C73" s="402"/>
      <c r="D73" s="402"/>
      <c r="E73" s="402"/>
      <c r="F73" s="402"/>
      <c r="G73" s="403"/>
      <c r="H73" s="11"/>
      <c r="I73" s="11"/>
      <c r="J73" s="11"/>
      <c r="K73" s="11"/>
      <c r="L73" s="11">
        <v>7000</v>
      </c>
      <c r="M73" s="11">
        <f>SUM(H73:L73)</f>
        <v>7000</v>
      </c>
    </row>
    <row r="74" spans="1:13" ht="12.75">
      <c r="A74" s="90" t="s">
        <v>234</v>
      </c>
      <c r="B74" s="424" t="s">
        <v>51</v>
      </c>
      <c r="C74" s="425"/>
      <c r="D74" s="425"/>
      <c r="E74" s="425"/>
      <c r="F74" s="425"/>
      <c r="G74" s="426"/>
      <c r="H74" s="10">
        <f>SUM(H75:H76)</f>
        <v>12418</v>
      </c>
      <c r="I74" s="10">
        <f>SUM(I75:I76)</f>
        <v>39260</v>
      </c>
      <c r="J74" s="10">
        <f>SUM(J75:J76)</f>
        <v>121338</v>
      </c>
      <c r="K74" s="10">
        <f>SUM(K75:K77)</f>
        <v>510</v>
      </c>
      <c r="L74" s="10">
        <f>SUM(L75:L77)</f>
        <v>128834</v>
      </c>
      <c r="M74" s="10">
        <f t="shared" si="5"/>
        <v>302360</v>
      </c>
    </row>
    <row r="75" spans="1:13" ht="12.75">
      <c r="A75" s="90" t="s">
        <v>235</v>
      </c>
      <c r="B75" s="401" t="s">
        <v>53</v>
      </c>
      <c r="C75" s="402"/>
      <c r="D75" s="402"/>
      <c r="E75" s="402"/>
      <c r="F75" s="402"/>
      <c r="G75" s="403"/>
      <c r="H75" s="11">
        <v>2222</v>
      </c>
      <c r="I75" s="11"/>
      <c r="J75" s="11"/>
      <c r="K75" s="11"/>
      <c r="L75" s="11">
        <v>1000</v>
      </c>
      <c r="M75" s="11">
        <f t="shared" si="5"/>
        <v>3222</v>
      </c>
    </row>
    <row r="76" spans="1:13" ht="12.75">
      <c r="A76" s="90" t="s">
        <v>236</v>
      </c>
      <c r="B76" s="420" t="s">
        <v>302</v>
      </c>
      <c r="C76" s="420"/>
      <c r="D76" s="420"/>
      <c r="E76" s="420"/>
      <c r="F76" s="420"/>
      <c r="G76" s="420"/>
      <c r="H76" s="11">
        <v>10196</v>
      </c>
      <c r="I76" s="11">
        <v>39260</v>
      </c>
      <c r="J76" s="11">
        <v>121338</v>
      </c>
      <c r="K76" s="11"/>
      <c r="L76" s="11">
        <v>127044</v>
      </c>
      <c r="M76" s="11">
        <f t="shared" si="5"/>
        <v>297838</v>
      </c>
    </row>
    <row r="77" spans="1:13" ht="12.75">
      <c r="A77" s="90" t="s">
        <v>237</v>
      </c>
      <c r="B77" s="401" t="s">
        <v>801</v>
      </c>
      <c r="C77" s="402"/>
      <c r="D77" s="402"/>
      <c r="E77" s="402"/>
      <c r="F77" s="402"/>
      <c r="G77" s="403"/>
      <c r="H77" s="11"/>
      <c r="I77" s="13"/>
      <c r="J77" s="11"/>
      <c r="K77" s="11">
        <v>510</v>
      </c>
      <c r="L77" s="11">
        <v>790</v>
      </c>
      <c r="M77" s="11">
        <f>SUM(H77:L77)</f>
        <v>1300</v>
      </c>
    </row>
    <row r="78" spans="1:13" ht="12.75">
      <c r="A78" s="90" t="s">
        <v>238</v>
      </c>
      <c r="B78" s="424" t="s">
        <v>948</v>
      </c>
      <c r="C78" s="425"/>
      <c r="D78" s="425"/>
      <c r="E78" s="425"/>
      <c r="F78" s="425"/>
      <c r="G78" s="426"/>
      <c r="H78" s="10">
        <f>SUM(H79)</f>
        <v>0</v>
      </c>
      <c r="I78" s="10">
        <f>SUM(I79)</f>
        <v>0</v>
      </c>
      <c r="J78" s="10">
        <f>SUM(J79)</f>
        <v>0</v>
      </c>
      <c r="K78" s="10">
        <f>SUM(K79)</f>
        <v>0</v>
      </c>
      <c r="L78" s="10">
        <f>SUM(L79)</f>
        <v>633</v>
      </c>
      <c r="M78" s="10">
        <f>SUM(H78:L78)</f>
        <v>633</v>
      </c>
    </row>
    <row r="79" spans="1:13" ht="12.75">
      <c r="A79" s="90" t="s">
        <v>239</v>
      </c>
      <c r="B79" s="401" t="s">
        <v>950</v>
      </c>
      <c r="C79" s="402"/>
      <c r="D79" s="402"/>
      <c r="E79" s="402"/>
      <c r="F79" s="402"/>
      <c r="G79" s="403"/>
      <c r="H79" s="11"/>
      <c r="I79" s="11"/>
      <c r="J79" s="11"/>
      <c r="K79" s="11"/>
      <c r="L79" s="11">
        <v>633</v>
      </c>
      <c r="M79" s="11">
        <f>SUM(H79:L79)</f>
        <v>633</v>
      </c>
    </row>
    <row r="80" spans="1:13" ht="25.5" customHeight="1">
      <c r="A80" s="90" t="s">
        <v>240</v>
      </c>
      <c r="B80" s="414" t="s">
        <v>281</v>
      </c>
      <c r="C80" s="415"/>
      <c r="D80" s="415"/>
      <c r="E80" s="415"/>
      <c r="F80" s="415"/>
      <c r="G80" s="415"/>
      <c r="H80" s="415"/>
      <c r="I80" s="415"/>
      <c r="J80" s="415"/>
      <c r="K80" s="415"/>
      <c r="L80" s="415"/>
      <c r="M80" s="416"/>
    </row>
    <row r="81" spans="1:13" ht="12.75">
      <c r="A81" s="90" t="s">
        <v>241</v>
      </c>
      <c r="B81" s="417" t="s">
        <v>21</v>
      </c>
      <c r="C81" s="418"/>
      <c r="D81" s="418"/>
      <c r="E81" s="418"/>
      <c r="F81" s="418"/>
      <c r="G81" s="419"/>
      <c r="H81" s="10">
        <f>SUM(H82:H83)</f>
        <v>47490</v>
      </c>
      <c r="I81" s="10">
        <f>SUM(I82:I83)</f>
        <v>0</v>
      </c>
      <c r="J81" s="10">
        <f>SUM(J82:J83)</f>
        <v>0</v>
      </c>
      <c r="K81" s="10">
        <f>SUM(K82:K83)</f>
        <v>0</v>
      </c>
      <c r="L81" s="10">
        <f>SUM(L82:L84)</f>
        <v>16150</v>
      </c>
      <c r="M81" s="10">
        <f>SUM(H81:L81)</f>
        <v>63640</v>
      </c>
    </row>
    <row r="82" spans="1:13" ht="12.75" customHeight="1">
      <c r="A82" s="90" t="s">
        <v>242</v>
      </c>
      <c r="B82" s="421" t="s">
        <v>27</v>
      </c>
      <c r="C82" s="422"/>
      <c r="D82" s="422"/>
      <c r="E82" s="422"/>
      <c r="F82" s="422"/>
      <c r="G82" s="423"/>
      <c r="H82" s="11">
        <v>41356</v>
      </c>
      <c r="I82" s="11"/>
      <c r="J82" s="11"/>
      <c r="K82" s="11"/>
      <c r="L82" s="11"/>
      <c r="M82" s="11">
        <f aca="true" t="shared" si="7" ref="M82:M89">SUM(H82:L82)</f>
        <v>41356</v>
      </c>
    </row>
    <row r="83" spans="1:13" ht="12.75">
      <c r="A83" s="90" t="s">
        <v>243</v>
      </c>
      <c r="B83" s="421" t="s">
        <v>30</v>
      </c>
      <c r="C83" s="422"/>
      <c r="D83" s="422"/>
      <c r="E83" s="422"/>
      <c r="F83" s="422"/>
      <c r="G83" s="423"/>
      <c r="H83" s="11">
        <v>6134</v>
      </c>
      <c r="I83" s="11"/>
      <c r="J83" s="11"/>
      <c r="K83" s="11"/>
      <c r="L83" s="11"/>
      <c r="M83" s="11">
        <f t="shared" si="7"/>
        <v>6134</v>
      </c>
    </row>
    <row r="84" spans="1:13" ht="12.75">
      <c r="A84" s="90" t="s">
        <v>244</v>
      </c>
      <c r="B84" s="401" t="s">
        <v>285</v>
      </c>
      <c r="C84" s="402"/>
      <c r="D84" s="402"/>
      <c r="E84" s="402"/>
      <c r="F84" s="402"/>
      <c r="G84" s="403"/>
      <c r="H84" s="11"/>
      <c r="I84" s="11"/>
      <c r="J84" s="11"/>
      <c r="K84" s="11"/>
      <c r="L84" s="11">
        <v>16150</v>
      </c>
      <c r="M84" s="11">
        <f>SUM(H84:L84)</f>
        <v>16150</v>
      </c>
    </row>
    <row r="85" spans="1:13" s="6" customFormat="1" ht="12.75">
      <c r="A85" s="90" t="s">
        <v>245</v>
      </c>
      <c r="B85" s="424" t="s">
        <v>290</v>
      </c>
      <c r="C85" s="425"/>
      <c r="D85" s="425"/>
      <c r="E85" s="425"/>
      <c r="F85" s="425"/>
      <c r="G85" s="426"/>
      <c r="H85" s="12">
        <f>SUM(H86)</f>
        <v>0</v>
      </c>
      <c r="I85" s="12">
        <f>SUM(I86)</f>
        <v>0</v>
      </c>
      <c r="J85" s="12">
        <f>SUM(J86)</f>
        <v>0</v>
      </c>
      <c r="K85" s="12">
        <f>SUM(K86:K87)</f>
        <v>36</v>
      </c>
      <c r="L85" s="12">
        <f>SUM(L86:L86)</f>
        <v>1000</v>
      </c>
      <c r="M85" s="12">
        <f>SUM(H85:L85)</f>
        <v>1036</v>
      </c>
    </row>
    <row r="86" spans="1:13" ht="12.75">
      <c r="A86" s="90" t="s">
        <v>246</v>
      </c>
      <c r="B86" s="421" t="s">
        <v>289</v>
      </c>
      <c r="C86" s="422"/>
      <c r="D86" s="422"/>
      <c r="E86" s="422"/>
      <c r="F86" s="422"/>
      <c r="G86" s="423"/>
      <c r="H86" s="11"/>
      <c r="I86" s="11"/>
      <c r="J86" s="11"/>
      <c r="K86" s="11"/>
      <c r="L86" s="11">
        <v>1000</v>
      </c>
      <c r="M86" s="11">
        <f t="shared" si="7"/>
        <v>1000</v>
      </c>
    </row>
    <row r="87" spans="1:13" ht="12.75">
      <c r="A87" s="90" t="s">
        <v>247</v>
      </c>
      <c r="B87" s="401" t="s">
        <v>927</v>
      </c>
      <c r="C87" s="402"/>
      <c r="D87" s="402"/>
      <c r="E87" s="402"/>
      <c r="F87" s="402"/>
      <c r="G87" s="403"/>
      <c r="H87" s="11"/>
      <c r="I87" s="11"/>
      <c r="J87" s="11"/>
      <c r="K87" s="11">
        <v>36</v>
      </c>
      <c r="L87" s="11"/>
      <c r="M87" s="11">
        <f t="shared" si="7"/>
        <v>36</v>
      </c>
    </row>
    <row r="88" spans="1:13" ht="12.75">
      <c r="A88" s="90" t="s">
        <v>248</v>
      </c>
      <c r="B88" s="424" t="s">
        <v>51</v>
      </c>
      <c r="C88" s="425"/>
      <c r="D88" s="425"/>
      <c r="E88" s="425"/>
      <c r="F88" s="425"/>
      <c r="G88" s="426"/>
      <c r="H88" s="10">
        <f>SUM(H89)</f>
        <v>820</v>
      </c>
      <c r="I88" s="10">
        <f>SUM(I89)</f>
        <v>0</v>
      </c>
      <c r="J88" s="10">
        <f>SUM(J89)</f>
        <v>0</v>
      </c>
      <c r="K88" s="10">
        <f>SUM(K89)</f>
        <v>0</v>
      </c>
      <c r="L88" s="10">
        <f>SUM(L89)</f>
        <v>0</v>
      </c>
      <c r="M88" s="10">
        <f t="shared" si="7"/>
        <v>820</v>
      </c>
    </row>
    <row r="89" spans="1:13" ht="12.75">
      <c r="A89" s="90" t="s">
        <v>249</v>
      </c>
      <c r="B89" s="401" t="s">
        <v>57</v>
      </c>
      <c r="C89" s="402"/>
      <c r="D89" s="402"/>
      <c r="E89" s="402"/>
      <c r="F89" s="402"/>
      <c r="G89" s="403"/>
      <c r="H89" s="11">
        <v>820</v>
      </c>
      <c r="I89" s="11"/>
      <c r="J89" s="11"/>
      <c r="K89" s="11"/>
      <c r="L89" s="11"/>
      <c r="M89" s="11">
        <f t="shared" si="7"/>
        <v>820</v>
      </c>
    </row>
    <row r="90" spans="1:13" ht="12.75">
      <c r="A90" s="90" t="s">
        <v>250</v>
      </c>
      <c r="B90" s="404" t="s">
        <v>9</v>
      </c>
      <c r="C90" s="404"/>
      <c r="D90" s="404"/>
      <c r="E90" s="404"/>
      <c r="F90" s="404"/>
      <c r="G90" s="404"/>
      <c r="H90" s="93" t="s">
        <v>10</v>
      </c>
      <c r="I90" s="93" t="s">
        <v>11</v>
      </c>
      <c r="J90" s="93" t="s">
        <v>12</v>
      </c>
      <c r="K90" s="93" t="s">
        <v>13</v>
      </c>
      <c r="L90" s="93" t="s">
        <v>157</v>
      </c>
      <c r="M90" s="99" t="s">
        <v>158</v>
      </c>
    </row>
    <row r="91" spans="1:13" s="6" customFormat="1" ht="52.5" customHeight="1">
      <c r="A91" s="90" t="s">
        <v>251</v>
      </c>
      <c r="B91" s="405" t="s">
        <v>14</v>
      </c>
      <c r="C91" s="406"/>
      <c r="D91" s="406"/>
      <c r="E91" s="406"/>
      <c r="F91" s="406"/>
      <c r="G91" s="407"/>
      <c r="H91" s="5" t="s">
        <v>15</v>
      </c>
      <c r="I91" s="330" t="s">
        <v>282</v>
      </c>
      <c r="J91" s="330" t="s">
        <v>16</v>
      </c>
      <c r="K91" s="330" t="s">
        <v>670</v>
      </c>
      <c r="L91" s="5" t="s">
        <v>17</v>
      </c>
      <c r="M91" s="408" t="s">
        <v>114</v>
      </c>
    </row>
    <row r="92" spans="1:13" ht="12.75">
      <c r="A92" s="90" t="s">
        <v>252</v>
      </c>
      <c r="B92" s="7"/>
      <c r="C92" s="8"/>
      <c r="D92" s="8"/>
      <c r="E92" s="8"/>
      <c r="F92" s="8"/>
      <c r="G92" s="9"/>
      <c r="H92" s="410" t="s">
        <v>18</v>
      </c>
      <c r="I92" s="410"/>
      <c r="J92" s="410"/>
      <c r="K92" s="410"/>
      <c r="L92" s="410"/>
      <c r="M92" s="409"/>
    </row>
    <row r="93" spans="1:13" s="6" customFormat="1" ht="25.5" customHeight="1">
      <c r="A93" s="90" t="s">
        <v>253</v>
      </c>
      <c r="B93" s="100"/>
      <c r="C93" s="101"/>
      <c r="D93" s="101"/>
      <c r="E93" s="101"/>
      <c r="F93" s="101"/>
      <c r="G93" s="102"/>
      <c r="H93" s="331" t="s">
        <v>19</v>
      </c>
      <c r="I93" s="411" t="s">
        <v>279</v>
      </c>
      <c r="J93" s="412"/>
      <c r="K93" s="412"/>
      <c r="L93" s="413"/>
      <c r="M93" s="409"/>
    </row>
    <row r="94" spans="1:13" ht="25.5" customHeight="1">
      <c r="A94" s="90" t="s">
        <v>254</v>
      </c>
      <c r="B94" s="414" t="s">
        <v>732</v>
      </c>
      <c r="C94" s="415"/>
      <c r="D94" s="415"/>
      <c r="E94" s="415"/>
      <c r="F94" s="415"/>
      <c r="G94" s="415"/>
      <c r="H94" s="415"/>
      <c r="I94" s="415"/>
      <c r="J94" s="415"/>
      <c r="K94" s="415"/>
      <c r="L94" s="415"/>
      <c r="M94" s="416"/>
    </row>
    <row r="95" spans="1:13" ht="12.75">
      <c r="A95" s="90" t="s">
        <v>255</v>
      </c>
      <c r="B95" s="427" t="s">
        <v>954</v>
      </c>
      <c r="C95" s="428"/>
      <c r="D95" s="428"/>
      <c r="E95" s="428"/>
      <c r="F95" s="428"/>
      <c r="G95" s="429"/>
      <c r="H95" s="10"/>
      <c r="I95" s="10"/>
      <c r="J95" s="10"/>
      <c r="K95" s="10"/>
      <c r="L95" s="10">
        <f>SUM(L96)</f>
        <v>600</v>
      </c>
      <c r="M95" s="10">
        <f>SUM(M96)</f>
        <v>600</v>
      </c>
    </row>
    <row r="96" spans="1:13" ht="15">
      <c r="A96" s="90" t="s">
        <v>256</v>
      </c>
      <c r="B96" s="401" t="s">
        <v>953</v>
      </c>
      <c r="C96" s="402"/>
      <c r="D96" s="402"/>
      <c r="E96" s="402"/>
      <c r="F96" s="402"/>
      <c r="G96" s="403"/>
      <c r="H96" s="11"/>
      <c r="I96" s="11"/>
      <c r="J96" s="11"/>
      <c r="K96" s="11"/>
      <c r="L96" s="11">
        <v>600</v>
      </c>
      <c r="M96" s="11">
        <f>SUM(H96:L96)</f>
        <v>600</v>
      </c>
    </row>
    <row r="97" spans="1:13" ht="25.5" customHeight="1">
      <c r="A97" s="90" t="s">
        <v>257</v>
      </c>
      <c r="B97" s="414" t="s">
        <v>303</v>
      </c>
      <c r="C97" s="415"/>
      <c r="D97" s="415"/>
      <c r="E97" s="415"/>
      <c r="F97" s="415"/>
      <c r="G97" s="415"/>
      <c r="H97" s="415"/>
      <c r="I97" s="415"/>
      <c r="J97" s="415"/>
      <c r="K97" s="415"/>
      <c r="L97" s="415"/>
      <c r="M97" s="416"/>
    </row>
    <row r="98" spans="1:13" s="6" customFormat="1" ht="12.75">
      <c r="A98" s="90" t="s">
        <v>258</v>
      </c>
      <c r="B98" s="417" t="s">
        <v>60</v>
      </c>
      <c r="C98" s="418"/>
      <c r="D98" s="418"/>
      <c r="E98" s="418"/>
      <c r="F98" s="418"/>
      <c r="G98" s="419"/>
      <c r="H98" s="10">
        <f>SUM(H99:H111)</f>
        <v>28669</v>
      </c>
      <c r="I98" s="10">
        <f>SUM(I99:I111)</f>
        <v>86762</v>
      </c>
      <c r="J98" s="10">
        <f>SUM(J99:J111)</f>
        <v>0</v>
      </c>
      <c r="K98" s="10">
        <f>SUM(K99:K111)</f>
        <v>0</v>
      </c>
      <c r="L98" s="10">
        <f>SUM(L99:L111)</f>
        <v>57518</v>
      </c>
      <c r="M98" s="10">
        <f>SUM(H98:L98)</f>
        <v>172949</v>
      </c>
    </row>
    <row r="99" spans="1:13" ht="12.75">
      <c r="A99" s="90" t="s">
        <v>259</v>
      </c>
      <c r="B99" s="421" t="s">
        <v>63</v>
      </c>
      <c r="C99" s="402"/>
      <c r="D99" s="402"/>
      <c r="E99" s="402"/>
      <c r="F99" s="402"/>
      <c r="G99" s="403"/>
      <c r="H99" s="11">
        <v>18919</v>
      </c>
      <c r="I99" s="11"/>
      <c r="J99" s="11"/>
      <c r="K99" s="11"/>
      <c r="L99" s="11"/>
      <c r="M99" s="11">
        <f aca="true" t="shared" si="8" ref="M99:M111">SUM(H99:L99)</f>
        <v>18919</v>
      </c>
    </row>
    <row r="100" spans="1:13" ht="12.75">
      <c r="A100" s="90" t="s">
        <v>260</v>
      </c>
      <c r="B100" s="420" t="s">
        <v>283</v>
      </c>
      <c r="C100" s="420"/>
      <c r="D100" s="420"/>
      <c r="E100" s="420"/>
      <c r="F100" s="420"/>
      <c r="G100" s="420"/>
      <c r="H100" s="11">
        <v>0</v>
      </c>
      <c r="I100" s="11"/>
      <c r="J100" s="11"/>
      <c r="K100" s="11"/>
      <c r="L100" s="11"/>
      <c r="M100" s="11">
        <f t="shared" si="8"/>
        <v>0</v>
      </c>
    </row>
    <row r="101" spans="1:13" ht="12.75">
      <c r="A101" s="90" t="s">
        <v>261</v>
      </c>
      <c r="B101" s="420" t="s">
        <v>284</v>
      </c>
      <c r="C101" s="420"/>
      <c r="D101" s="420"/>
      <c r="E101" s="420"/>
      <c r="F101" s="420"/>
      <c r="G101" s="420"/>
      <c r="H101" s="11">
        <v>6036</v>
      </c>
      <c r="I101" s="11">
        <v>86762</v>
      </c>
      <c r="J101" s="11"/>
      <c r="K101" s="11"/>
      <c r="L101" s="11"/>
      <c r="M101" s="11">
        <f t="shared" si="8"/>
        <v>92798</v>
      </c>
    </row>
    <row r="102" spans="1:13" ht="12.75">
      <c r="A102" s="90" t="s">
        <v>262</v>
      </c>
      <c r="B102" s="401" t="s">
        <v>285</v>
      </c>
      <c r="C102" s="402"/>
      <c r="D102" s="402"/>
      <c r="E102" s="402"/>
      <c r="F102" s="402"/>
      <c r="G102" s="403"/>
      <c r="H102" s="11"/>
      <c r="I102" s="11"/>
      <c r="J102" s="11"/>
      <c r="K102" s="11"/>
      <c r="L102" s="11">
        <v>0</v>
      </c>
      <c r="M102" s="11">
        <f t="shared" si="8"/>
        <v>0</v>
      </c>
    </row>
    <row r="103" spans="1:13" ht="12.75">
      <c r="A103" s="90" t="s">
        <v>263</v>
      </c>
      <c r="B103" s="401" t="s">
        <v>104</v>
      </c>
      <c r="C103" s="451"/>
      <c r="D103" s="451"/>
      <c r="E103" s="451"/>
      <c r="F103" s="451"/>
      <c r="G103" s="452"/>
      <c r="H103" s="11">
        <v>2000</v>
      </c>
      <c r="I103" s="11"/>
      <c r="J103" s="11"/>
      <c r="K103" s="11"/>
      <c r="L103" s="11">
        <v>110</v>
      </c>
      <c r="M103" s="11">
        <f t="shared" si="8"/>
        <v>2110</v>
      </c>
    </row>
    <row r="104" spans="1:13" ht="12.75">
      <c r="A104" s="90" t="s">
        <v>264</v>
      </c>
      <c r="B104" s="401" t="s">
        <v>67</v>
      </c>
      <c r="C104" s="402"/>
      <c r="D104" s="402"/>
      <c r="E104" s="402"/>
      <c r="F104" s="402"/>
      <c r="G104" s="403"/>
      <c r="H104" s="11"/>
      <c r="I104" s="11"/>
      <c r="J104" s="11"/>
      <c r="K104" s="11"/>
      <c r="L104" s="11">
        <v>0</v>
      </c>
      <c r="M104" s="11">
        <f t="shared" si="8"/>
        <v>0</v>
      </c>
    </row>
    <row r="105" spans="1:13" ht="12.75">
      <c r="A105" s="90" t="s">
        <v>265</v>
      </c>
      <c r="B105" s="401" t="s">
        <v>286</v>
      </c>
      <c r="C105" s="402"/>
      <c r="D105" s="402"/>
      <c r="E105" s="402"/>
      <c r="F105" s="402"/>
      <c r="G105" s="403"/>
      <c r="H105" s="11"/>
      <c r="I105" s="11"/>
      <c r="J105" s="11"/>
      <c r="K105" s="11"/>
      <c r="L105" s="11"/>
      <c r="M105" s="11">
        <f t="shared" si="8"/>
        <v>0</v>
      </c>
    </row>
    <row r="106" spans="1:13" ht="12.75">
      <c r="A106" s="90" t="s">
        <v>266</v>
      </c>
      <c r="B106" s="401" t="s">
        <v>316</v>
      </c>
      <c r="C106" s="402"/>
      <c r="D106" s="402"/>
      <c r="E106" s="402"/>
      <c r="F106" s="402"/>
      <c r="G106" s="403"/>
      <c r="H106" s="11">
        <v>1714</v>
      </c>
      <c r="I106" s="11"/>
      <c r="J106" s="11"/>
      <c r="K106" s="11"/>
      <c r="L106" s="11"/>
      <c r="M106" s="11">
        <f t="shared" si="8"/>
        <v>1714</v>
      </c>
    </row>
    <row r="107" spans="1:13" ht="12.75">
      <c r="A107" s="90" t="s">
        <v>267</v>
      </c>
      <c r="B107" s="401" t="s">
        <v>794</v>
      </c>
      <c r="C107" s="402"/>
      <c r="D107" s="402"/>
      <c r="E107" s="402"/>
      <c r="F107" s="402"/>
      <c r="G107" s="403"/>
      <c r="H107" s="11"/>
      <c r="I107" s="11"/>
      <c r="J107" s="11"/>
      <c r="K107" s="11"/>
      <c r="L107" s="11">
        <v>0</v>
      </c>
      <c r="M107" s="11">
        <f t="shared" si="8"/>
        <v>0</v>
      </c>
    </row>
    <row r="108" spans="1:13" ht="12.75">
      <c r="A108" s="90" t="s">
        <v>268</v>
      </c>
      <c r="B108" s="401" t="s">
        <v>931</v>
      </c>
      <c r="C108" s="402"/>
      <c r="D108" s="402"/>
      <c r="E108" s="402"/>
      <c r="F108" s="402"/>
      <c r="G108" s="403"/>
      <c r="H108" s="11"/>
      <c r="I108" s="11"/>
      <c r="J108" s="11"/>
      <c r="K108" s="11"/>
      <c r="L108" s="11">
        <v>4390</v>
      </c>
      <c r="M108" s="11">
        <f t="shared" si="8"/>
        <v>4390</v>
      </c>
    </row>
    <row r="109" spans="1:13" ht="12.75">
      <c r="A109" s="90" t="s">
        <v>269</v>
      </c>
      <c r="B109" s="401" t="s">
        <v>960</v>
      </c>
      <c r="C109" s="402"/>
      <c r="D109" s="402"/>
      <c r="E109" s="402"/>
      <c r="F109" s="402"/>
      <c r="G109" s="403"/>
      <c r="H109" s="11"/>
      <c r="I109" s="11"/>
      <c r="J109" s="11"/>
      <c r="K109" s="11"/>
      <c r="L109" s="11">
        <v>18</v>
      </c>
      <c r="M109" s="11">
        <f t="shared" si="8"/>
        <v>18</v>
      </c>
    </row>
    <row r="110" spans="1:13" ht="12.75">
      <c r="A110" s="90" t="s">
        <v>270</v>
      </c>
      <c r="B110" s="401" t="s">
        <v>941</v>
      </c>
      <c r="C110" s="402"/>
      <c r="D110" s="402"/>
      <c r="E110" s="402"/>
      <c r="F110" s="402"/>
      <c r="G110" s="403"/>
      <c r="H110" s="11"/>
      <c r="I110" s="11"/>
      <c r="J110" s="11"/>
      <c r="K110" s="11"/>
      <c r="L110" s="11">
        <v>28000</v>
      </c>
      <c r="M110" s="11">
        <f t="shared" si="8"/>
        <v>28000</v>
      </c>
    </row>
    <row r="111" spans="1:13" ht="25.5" customHeight="1">
      <c r="A111" s="90" t="s">
        <v>271</v>
      </c>
      <c r="B111" s="401" t="s">
        <v>942</v>
      </c>
      <c r="C111" s="402"/>
      <c r="D111" s="402"/>
      <c r="E111" s="402"/>
      <c r="F111" s="402"/>
      <c r="G111" s="403"/>
      <c r="H111" s="11"/>
      <c r="I111" s="11"/>
      <c r="J111" s="11"/>
      <c r="K111" s="11"/>
      <c r="L111" s="11">
        <v>25000</v>
      </c>
      <c r="M111" s="11">
        <f t="shared" si="8"/>
        <v>25000</v>
      </c>
    </row>
    <row r="112" spans="1:13" ht="51" customHeight="1">
      <c r="A112" s="90" t="s">
        <v>272</v>
      </c>
      <c r="B112" s="444" t="s">
        <v>76</v>
      </c>
      <c r="C112" s="445"/>
      <c r="D112" s="445"/>
      <c r="E112" s="445"/>
      <c r="F112" s="445"/>
      <c r="G112" s="446"/>
      <c r="H112" s="14"/>
      <c r="I112" s="14"/>
      <c r="J112" s="14"/>
      <c r="K112" s="14"/>
      <c r="L112" s="15"/>
      <c r="M112" s="15"/>
    </row>
    <row r="113" spans="1:13" s="6" customFormat="1" ht="25.5" customHeight="1">
      <c r="A113" s="90" t="s">
        <v>273</v>
      </c>
      <c r="B113" s="414" t="s">
        <v>280</v>
      </c>
      <c r="C113" s="415"/>
      <c r="D113" s="415"/>
      <c r="E113" s="415"/>
      <c r="F113" s="415"/>
      <c r="G113" s="415"/>
      <c r="H113" s="415"/>
      <c r="I113" s="415"/>
      <c r="J113" s="415"/>
      <c r="K113" s="415"/>
      <c r="L113" s="415"/>
      <c r="M113" s="416"/>
    </row>
    <row r="114" spans="1:13" ht="12.75">
      <c r="A114" s="90" t="s">
        <v>274</v>
      </c>
      <c r="B114" s="417" t="s">
        <v>78</v>
      </c>
      <c r="C114" s="418"/>
      <c r="D114" s="418"/>
      <c r="E114" s="418"/>
      <c r="F114" s="418"/>
      <c r="G114" s="419"/>
      <c r="H114" s="10">
        <f>SUM(H115:H115)</f>
        <v>0</v>
      </c>
      <c r="I114" s="10">
        <f>SUM(I115:I115)</f>
        <v>0</v>
      </c>
      <c r="J114" s="10"/>
      <c r="K114" s="10"/>
      <c r="L114" s="10">
        <f>SUM(L115:L115)</f>
        <v>189</v>
      </c>
      <c r="M114" s="10">
        <f aca="true" t="shared" si="9" ref="M114:M127">SUM(H114:L114)</f>
        <v>189</v>
      </c>
    </row>
    <row r="115" spans="1:13" s="17" customFormat="1" ht="12.75">
      <c r="A115" s="90" t="s">
        <v>275</v>
      </c>
      <c r="B115" s="447" t="s">
        <v>795</v>
      </c>
      <c r="C115" s="448"/>
      <c r="D115" s="448"/>
      <c r="E115" s="448"/>
      <c r="F115" s="448"/>
      <c r="G115" s="449"/>
      <c r="H115" s="16"/>
      <c r="I115" s="16"/>
      <c r="J115" s="16"/>
      <c r="K115" s="16"/>
      <c r="L115" s="16">
        <v>189</v>
      </c>
      <c r="M115" s="16">
        <f t="shared" si="9"/>
        <v>189</v>
      </c>
    </row>
    <row r="116" spans="1:13" ht="12.75">
      <c r="A116" s="90" t="s">
        <v>276</v>
      </c>
      <c r="B116" s="417" t="s">
        <v>110</v>
      </c>
      <c r="C116" s="418"/>
      <c r="D116" s="418"/>
      <c r="E116" s="418"/>
      <c r="F116" s="418"/>
      <c r="G116" s="419"/>
      <c r="H116" s="10"/>
      <c r="I116" s="10"/>
      <c r="J116" s="10"/>
      <c r="K116" s="10"/>
      <c r="L116" s="10">
        <f>SUM(L117)</f>
        <v>172</v>
      </c>
      <c r="M116" s="10">
        <f t="shared" si="9"/>
        <v>172</v>
      </c>
    </row>
    <row r="117" spans="1:13" ht="12.75">
      <c r="A117" s="90" t="s">
        <v>277</v>
      </c>
      <c r="B117" s="421" t="s">
        <v>796</v>
      </c>
      <c r="C117" s="422"/>
      <c r="D117" s="422"/>
      <c r="E117" s="422"/>
      <c r="F117" s="422"/>
      <c r="G117" s="423"/>
      <c r="H117" s="11"/>
      <c r="I117" s="11"/>
      <c r="J117" s="11"/>
      <c r="K117" s="11"/>
      <c r="L117" s="11">
        <v>172</v>
      </c>
      <c r="M117" s="16">
        <f t="shared" si="9"/>
        <v>172</v>
      </c>
    </row>
    <row r="118" spans="1:13" ht="12.75">
      <c r="A118" s="90" t="s">
        <v>325</v>
      </c>
      <c r="B118" s="417" t="s">
        <v>112</v>
      </c>
      <c r="C118" s="418"/>
      <c r="D118" s="418"/>
      <c r="E118" s="418"/>
      <c r="F118" s="418"/>
      <c r="G118" s="419"/>
      <c r="H118" s="10"/>
      <c r="I118" s="10"/>
      <c r="J118" s="10"/>
      <c r="K118" s="10"/>
      <c r="L118" s="10">
        <f>SUM(L119)</f>
        <v>216</v>
      </c>
      <c r="M118" s="10">
        <f t="shared" si="9"/>
        <v>216</v>
      </c>
    </row>
    <row r="119" spans="1:13" ht="12.75">
      <c r="A119" s="90" t="s">
        <v>326</v>
      </c>
      <c r="B119" s="421" t="s">
        <v>797</v>
      </c>
      <c r="C119" s="422"/>
      <c r="D119" s="422"/>
      <c r="E119" s="422"/>
      <c r="F119" s="422"/>
      <c r="G119" s="423"/>
      <c r="H119" s="11"/>
      <c r="I119" s="11"/>
      <c r="J119" s="11"/>
      <c r="K119" s="11"/>
      <c r="L119" s="11">
        <v>216</v>
      </c>
      <c r="M119" s="16">
        <f t="shared" si="9"/>
        <v>216</v>
      </c>
    </row>
    <row r="120" spans="1:13" ht="12.75">
      <c r="A120" s="90" t="s">
        <v>327</v>
      </c>
      <c r="B120" s="417" t="s">
        <v>934</v>
      </c>
      <c r="C120" s="418"/>
      <c r="D120" s="418"/>
      <c r="E120" s="418"/>
      <c r="F120" s="418"/>
      <c r="G120" s="419"/>
      <c r="H120" s="10"/>
      <c r="I120" s="10"/>
      <c r="J120" s="10"/>
      <c r="K120" s="10"/>
      <c r="L120" s="10">
        <f>SUM(L121:L123)</f>
        <v>3000</v>
      </c>
      <c r="M120" s="10">
        <f t="shared" si="9"/>
        <v>3000</v>
      </c>
    </row>
    <row r="121" spans="1:13" ht="12.75">
      <c r="A121" s="90" t="s">
        <v>328</v>
      </c>
      <c r="B121" s="421" t="s">
        <v>936</v>
      </c>
      <c r="C121" s="422"/>
      <c r="D121" s="422"/>
      <c r="E121" s="422"/>
      <c r="F121" s="422"/>
      <c r="G121" s="423"/>
      <c r="H121" s="11"/>
      <c r="I121" s="11"/>
      <c r="J121" s="11"/>
      <c r="K121" s="11"/>
      <c r="L121" s="11">
        <v>1000</v>
      </c>
      <c r="M121" s="11">
        <f t="shared" si="9"/>
        <v>1000</v>
      </c>
    </row>
    <row r="122" spans="1:13" ht="12.75">
      <c r="A122" s="90" t="s">
        <v>329</v>
      </c>
      <c r="B122" s="421" t="s">
        <v>937</v>
      </c>
      <c r="C122" s="422"/>
      <c r="D122" s="422"/>
      <c r="E122" s="422"/>
      <c r="F122" s="422"/>
      <c r="G122" s="423"/>
      <c r="H122" s="11"/>
      <c r="I122" s="11"/>
      <c r="J122" s="11"/>
      <c r="K122" s="11"/>
      <c r="L122" s="11">
        <v>600</v>
      </c>
      <c r="M122" s="329">
        <f t="shared" si="9"/>
        <v>600</v>
      </c>
    </row>
    <row r="123" spans="1:13" ht="12.75">
      <c r="A123" s="90" t="s">
        <v>330</v>
      </c>
      <c r="B123" s="421" t="s">
        <v>955</v>
      </c>
      <c r="C123" s="422"/>
      <c r="D123" s="422"/>
      <c r="E123" s="422"/>
      <c r="F123" s="422"/>
      <c r="G123" s="423"/>
      <c r="H123" s="11"/>
      <c r="I123" s="11"/>
      <c r="J123" s="11"/>
      <c r="K123" s="11"/>
      <c r="L123" s="11">
        <v>1400</v>
      </c>
      <c r="M123" s="329">
        <f t="shared" si="9"/>
        <v>1400</v>
      </c>
    </row>
    <row r="124" spans="1:13" ht="12.75">
      <c r="A124" s="90" t="s">
        <v>331</v>
      </c>
      <c r="B124" s="417" t="s">
        <v>113</v>
      </c>
      <c r="C124" s="418"/>
      <c r="D124" s="418"/>
      <c r="E124" s="418"/>
      <c r="F124" s="418"/>
      <c r="G124" s="419"/>
      <c r="H124" s="10"/>
      <c r="I124" s="10"/>
      <c r="J124" s="10"/>
      <c r="K124" s="10"/>
      <c r="L124" s="10">
        <f>SUM(L125)</f>
        <v>250</v>
      </c>
      <c r="M124" s="10">
        <f t="shared" si="9"/>
        <v>250</v>
      </c>
    </row>
    <row r="125" spans="1:13" ht="12.75">
      <c r="A125" s="90" t="s">
        <v>332</v>
      </c>
      <c r="B125" s="421" t="s">
        <v>796</v>
      </c>
      <c r="C125" s="422"/>
      <c r="D125" s="422"/>
      <c r="E125" s="422"/>
      <c r="F125" s="422"/>
      <c r="G125" s="423"/>
      <c r="H125" s="11"/>
      <c r="I125" s="11"/>
      <c r="J125" s="11"/>
      <c r="K125" s="11"/>
      <c r="L125" s="11">
        <v>250</v>
      </c>
      <c r="M125" s="16">
        <f t="shared" si="9"/>
        <v>250</v>
      </c>
    </row>
    <row r="126" spans="1:13" ht="12.75">
      <c r="A126" s="90" t="s">
        <v>333</v>
      </c>
      <c r="B126" s="417" t="s">
        <v>111</v>
      </c>
      <c r="C126" s="418"/>
      <c r="D126" s="418"/>
      <c r="E126" s="418"/>
      <c r="F126" s="418"/>
      <c r="G126" s="419"/>
      <c r="H126" s="10"/>
      <c r="I126" s="10"/>
      <c r="J126" s="10"/>
      <c r="K126" s="10"/>
      <c r="L126" s="10">
        <f>SUM(L127)</f>
        <v>2000</v>
      </c>
      <c r="M126" s="10">
        <f t="shared" si="9"/>
        <v>2000</v>
      </c>
    </row>
    <row r="127" spans="1:13" ht="12.75">
      <c r="A127" s="90" t="s">
        <v>334</v>
      </c>
      <c r="B127" s="421" t="s">
        <v>952</v>
      </c>
      <c r="C127" s="422"/>
      <c r="D127" s="422"/>
      <c r="E127" s="422"/>
      <c r="F127" s="422"/>
      <c r="G127" s="423"/>
      <c r="H127" s="11"/>
      <c r="I127" s="11"/>
      <c r="J127" s="11"/>
      <c r="K127" s="11"/>
      <c r="L127" s="11">
        <v>2000</v>
      </c>
      <c r="M127" s="16">
        <f t="shared" si="9"/>
        <v>2000</v>
      </c>
    </row>
    <row r="128" spans="1:13" ht="25.5" customHeight="1">
      <c r="A128" s="90" t="s">
        <v>335</v>
      </c>
      <c r="B128" s="414" t="s">
        <v>163</v>
      </c>
      <c r="C128" s="415"/>
      <c r="D128" s="415"/>
      <c r="E128" s="415"/>
      <c r="F128" s="415"/>
      <c r="G128" s="415"/>
      <c r="H128" s="415"/>
      <c r="I128" s="415"/>
      <c r="J128" s="415"/>
      <c r="K128" s="415"/>
      <c r="L128" s="415"/>
      <c r="M128" s="416"/>
    </row>
    <row r="129" spans="1:13" ht="12.75">
      <c r="A129" s="90" t="s">
        <v>336</v>
      </c>
      <c r="B129" s="417" t="s">
        <v>934</v>
      </c>
      <c r="C129" s="418"/>
      <c r="D129" s="418"/>
      <c r="E129" s="418"/>
      <c r="F129" s="418"/>
      <c r="G129" s="419"/>
      <c r="H129" s="10"/>
      <c r="I129" s="10"/>
      <c r="J129" s="10"/>
      <c r="K129" s="10"/>
      <c r="L129" s="10">
        <f>SUM(L130:L131)</f>
        <v>1832</v>
      </c>
      <c r="M129" s="10">
        <f>SUM(H129:L129)</f>
        <v>1832</v>
      </c>
    </row>
    <row r="130" spans="1:13" ht="12.75">
      <c r="A130" s="90" t="s">
        <v>337</v>
      </c>
      <c r="B130" s="421" t="s">
        <v>938</v>
      </c>
      <c r="C130" s="422"/>
      <c r="D130" s="422"/>
      <c r="E130" s="422"/>
      <c r="F130" s="422"/>
      <c r="G130" s="423"/>
      <c r="H130" s="11"/>
      <c r="I130" s="11"/>
      <c r="J130" s="11"/>
      <c r="K130" s="11"/>
      <c r="L130" s="11">
        <v>35</v>
      </c>
      <c r="M130" s="11">
        <f>SUM(H130:L130)</f>
        <v>35</v>
      </c>
    </row>
    <row r="131" spans="1:13" ht="12.75">
      <c r="A131" s="90" t="s">
        <v>338</v>
      </c>
      <c r="B131" s="421" t="s">
        <v>935</v>
      </c>
      <c r="C131" s="422"/>
      <c r="D131" s="422"/>
      <c r="E131" s="422"/>
      <c r="F131" s="422"/>
      <c r="G131" s="423"/>
      <c r="H131" s="11"/>
      <c r="I131" s="11"/>
      <c r="J131" s="11"/>
      <c r="K131" s="11"/>
      <c r="L131" s="11">
        <v>1797</v>
      </c>
      <c r="M131" s="11">
        <f>SUM(H131:L131)</f>
        <v>1797</v>
      </c>
    </row>
    <row r="132" spans="1:13" ht="12.75">
      <c r="A132" s="90" t="s">
        <v>339</v>
      </c>
      <c r="B132" s="417" t="s">
        <v>78</v>
      </c>
      <c r="C132" s="418"/>
      <c r="D132" s="418"/>
      <c r="E132" s="418"/>
      <c r="F132" s="418"/>
      <c r="G132" s="419"/>
      <c r="H132" s="10">
        <f>SUM(H133:H133)</f>
        <v>2026</v>
      </c>
      <c r="I132" s="10">
        <f>SUM(I133:I133)</f>
        <v>0</v>
      </c>
      <c r="J132" s="10"/>
      <c r="K132" s="10"/>
      <c r="L132" s="10">
        <f>SUM(L133:L133)</f>
        <v>297</v>
      </c>
      <c r="M132" s="10">
        <f>SUM(H132:L132)</f>
        <v>2323</v>
      </c>
    </row>
    <row r="133" spans="1:13" s="17" customFormat="1" ht="12.75">
      <c r="A133" s="90" t="s">
        <v>340</v>
      </c>
      <c r="B133" s="447" t="s">
        <v>795</v>
      </c>
      <c r="C133" s="448"/>
      <c r="D133" s="448"/>
      <c r="E133" s="448"/>
      <c r="F133" s="448"/>
      <c r="G133" s="449"/>
      <c r="H133" s="16">
        <v>2026</v>
      </c>
      <c r="I133" s="16"/>
      <c r="J133" s="16"/>
      <c r="K133" s="16"/>
      <c r="L133" s="16">
        <v>297</v>
      </c>
      <c r="M133" s="16">
        <f>SUM(H133:L133)</f>
        <v>2323</v>
      </c>
    </row>
    <row r="134" spans="1:13" ht="15.75">
      <c r="A134" s="90" t="s">
        <v>341</v>
      </c>
      <c r="B134" s="18" t="s">
        <v>93</v>
      </c>
      <c r="C134" s="19"/>
      <c r="D134" s="19"/>
      <c r="E134" s="19"/>
      <c r="F134" s="19"/>
      <c r="G134" s="20"/>
      <c r="H134" s="21">
        <f aca="true" t="shared" si="10" ref="H134:M134">SUM(H14,H18,H22,H27,H40,H42,H60,H49,H63,H74,H81,H85,H88,H98,H114,H116,H118,H58,H120,H129,H47,H37,H126,H124,H78,H70,H16,H95,H53,H132)</f>
        <v>131712</v>
      </c>
      <c r="I134" s="21">
        <f t="shared" si="10"/>
        <v>267948</v>
      </c>
      <c r="J134" s="21">
        <f t="shared" si="10"/>
        <v>121338</v>
      </c>
      <c r="K134" s="21">
        <f t="shared" si="10"/>
        <v>5046</v>
      </c>
      <c r="L134" s="21">
        <f t="shared" si="10"/>
        <v>376247</v>
      </c>
      <c r="M134" s="439">
        <f t="shared" si="10"/>
        <v>902291</v>
      </c>
    </row>
    <row r="135" spans="1:13" ht="15.75">
      <c r="A135" s="90" t="s">
        <v>342</v>
      </c>
      <c r="B135" s="22"/>
      <c r="C135" s="19"/>
      <c r="D135" s="19"/>
      <c r="E135" s="19"/>
      <c r="F135" s="19"/>
      <c r="G135" s="20"/>
      <c r="H135" s="442">
        <f>SUM(H134:J134)</f>
        <v>520998</v>
      </c>
      <c r="I135" s="450"/>
      <c r="J135" s="443"/>
      <c r="K135" s="442">
        <f>SUM(K134:L134)</f>
        <v>381293</v>
      </c>
      <c r="L135" s="443"/>
      <c r="M135" s="440"/>
    </row>
    <row r="136" spans="1:13" ht="15.75">
      <c r="A136" s="90" t="s">
        <v>343</v>
      </c>
      <c r="B136" s="18" t="s">
        <v>96</v>
      </c>
      <c r="C136" s="19"/>
      <c r="D136" s="19"/>
      <c r="E136" s="19"/>
      <c r="F136" s="19"/>
      <c r="G136" s="20"/>
      <c r="H136" s="438">
        <f>SUM(H135:L135)</f>
        <v>902291</v>
      </c>
      <c r="I136" s="438"/>
      <c r="J136" s="438"/>
      <c r="K136" s="438"/>
      <c r="L136" s="438"/>
      <c r="M136" s="441"/>
    </row>
  </sheetData>
  <sheetProtection/>
  <mergeCells count="135">
    <mergeCell ref="B57:G57"/>
    <mergeCell ref="B132:G132"/>
    <mergeCell ref="B133:G133"/>
    <mergeCell ref="B107:G107"/>
    <mergeCell ref="B121:G121"/>
    <mergeCell ref="B131:G131"/>
    <mergeCell ref="B87:G87"/>
    <mergeCell ref="B105:G105"/>
    <mergeCell ref="B103:G103"/>
    <mergeCell ref="B106:G106"/>
    <mergeCell ref="B88:G88"/>
    <mergeCell ref="B98:G98"/>
    <mergeCell ref="B99:G99"/>
    <mergeCell ref="B97:M97"/>
    <mergeCell ref="B101:G101"/>
    <mergeCell ref="K135:L135"/>
    <mergeCell ref="B112:G112"/>
    <mergeCell ref="B114:G114"/>
    <mergeCell ref="B115:G115"/>
    <mergeCell ref="H135:J135"/>
    <mergeCell ref="B102:G102"/>
    <mergeCell ref="B122:G122"/>
    <mergeCell ref="B110:G110"/>
    <mergeCell ref="B111:G111"/>
    <mergeCell ref="B113:M113"/>
    <mergeCell ref="H136:L136"/>
    <mergeCell ref="B118:G118"/>
    <mergeCell ref="B119:G119"/>
    <mergeCell ref="B116:G116"/>
    <mergeCell ref="B117:G117"/>
    <mergeCell ref="M134:M136"/>
    <mergeCell ref="B130:G130"/>
    <mergeCell ref="B120:G120"/>
    <mergeCell ref="B128:M128"/>
    <mergeCell ref="B129:G129"/>
    <mergeCell ref="H11:L11"/>
    <mergeCell ref="I12:L12"/>
    <mergeCell ref="B71:G71"/>
    <mergeCell ref="B15:G15"/>
    <mergeCell ref="B18:G18"/>
    <mergeCell ref="B85:G85"/>
    <mergeCell ref="B16:G16"/>
    <mergeCell ref="B53:G53"/>
    <mergeCell ref="B55:G55"/>
    <mergeCell ref="B56:G56"/>
    <mergeCell ref="B17:G17"/>
    <mergeCell ref="B69:G69"/>
    <mergeCell ref="B60:G60"/>
    <mergeCell ref="B61:G61"/>
    <mergeCell ref="B32:G32"/>
    <mergeCell ref="B21:G21"/>
    <mergeCell ref="B24:G24"/>
    <mergeCell ref="B68:G68"/>
    <mergeCell ref="B48:G48"/>
    <mergeCell ref="B22:G22"/>
    <mergeCell ref="B9:G9"/>
    <mergeCell ref="B10:G10"/>
    <mergeCell ref="B40:G40"/>
    <mergeCell ref="B41:G41"/>
    <mergeCell ref="B42:G42"/>
    <mergeCell ref="B74:G74"/>
    <mergeCell ref="B29:G29"/>
    <mergeCell ref="B30:G30"/>
    <mergeCell ref="B31:G31"/>
    <mergeCell ref="B43:G43"/>
    <mergeCell ref="A3:M3"/>
    <mergeCell ref="M10:M12"/>
    <mergeCell ref="B13:M13"/>
    <mergeCell ref="B62:M62"/>
    <mergeCell ref="B28:G28"/>
    <mergeCell ref="B14:G14"/>
    <mergeCell ref="B58:G58"/>
    <mergeCell ref="B34:G34"/>
    <mergeCell ref="B45:G45"/>
    <mergeCell ref="B36:G36"/>
    <mergeCell ref="B23:G23"/>
    <mergeCell ref="B26:G26"/>
    <mergeCell ref="B33:G33"/>
    <mergeCell ref="B63:G63"/>
    <mergeCell ref="B49:G49"/>
    <mergeCell ref="B50:G50"/>
    <mergeCell ref="B37:G37"/>
    <mergeCell ref="B38:G38"/>
    <mergeCell ref="B35:G35"/>
    <mergeCell ref="B54:G54"/>
    <mergeCell ref="A4:M4"/>
    <mergeCell ref="A5:M5"/>
    <mergeCell ref="A6:M6"/>
    <mergeCell ref="B25:G25"/>
    <mergeCell ref="B51:G51"/>
    <mergeCell ref="B44:G44"/>
    <mergeCell ref="B19:G19"/>
    <mergeCell ref="B20:G20"/>
    <mergeCell ref="B27:G27"/>
    <mergeCell ref="B47:G47"/>
    <mergeCell ref="B59:G59"/>
    <mergeCell ref="B75:G75"/>
    <mergeCell ref="B39:G39"/>
    <mergeCell ref="B77:G77"/>
    <mergeCell ref="B86:G86"/>
    <mergeCell ref="B76:G76"/>
    <mergeCell ref="B81:G81"/>
    <mergeCell ref="B72:G72"/>
    <mergeCell ref="B82:G82"/>
    <mergeCell ref="B83:G83"/>
    <mergeCell ref="B65:G65"/>
    <mergeCell ref="B67:G67"/>
    <mergeCell ref="B126:G126"/>
    <mergeCell ref="B127:G127"/>
    <mergeCell ref="B123:G123"/>
    <mergeCell ref="B66:G66"/>
    <mergeCell ref="B124:G124"/>
    <mergeCell ref="B108:G108"/>
    <mergeCell ref="B109:G109"/>
    <mergeCell ref="B89:G89"/>
    <mergeCell ref="B46:G46"/>
    <mergeCell ref="B125:G125"/>
    <mergeCell ref="B78:G78"/>
    <mergeCell ref="B79:G79"/>
    <mergeCell ref="B94:M94"/>
    <mergeCell ref="B96:G96"/>
    <mergeCell ref="B95:G95"/>
    <mergeCell ref="B100:G100"/>
    <mergeCell ref="B84:G84"/>
    <mergeCell ref="B104:G104"/>
    <mergeCell ref="B52:G52"/>
    <mergeCell ref="B90:G90"/>
    <mergeCell ref="B91:G91"/>
    <mergeCell ref="M91:M93"/>
    <mergeCell ref="H92:L92"/>
    <mergeCell ref="I93:L93"/>
    <mergeCell ref="B64:G64"/>
    <mergeCell ref="B80:M80"/>
    <mergeCell ref="B70:G70"/>
    <mergeCell ref="B73:G73"/>
  </mergeCells>
  <printOptions horizontalCentered="1"/>
  <pageMargins left="0.5905511811023623" right="0.5905511811023623" top="1.3779527559055118" bottom="0.984251968503937" header="0.5118110236220472" footer="0.5118110236220472"/>
  <pageSetup horizontalDpi="600" verticalDpi="600" orientation="portrait" paperSize="8" scale="81" r:id="rId1"/>
  <headerFooter alignWithMargins="0">
    <oddHeader>&amp;C&amp;"Arial,Félkövér"&amp;12
</oddHeader>
    <oddFooter>&amp;L&amp;D&amp;C&amp;P</oddFooter>
  </headerFooter>
  <rowBreaks count="1" manualBreakCount="1">
    <brk id="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Tóth Mónika</cp:lastModifiedBy>
  <cp:lastPrinted>2014-05-07T11:55:06Z</cp:lastPrinted>
  <dcterms:created xsi:type="dcterms:W3CDTF">2013-01-30T07:43:45Z</dcterms:created>
  <dcterms:modified xsi:type="dcterms:W3CDTF">2014-05-07T11:55:12Z</dcterms:modified>
  <cp:category/>
  <cp:version/>
  <cp:contentType/>
  <cp:contentStatus/>
</cp:coreProperties>
</file>