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Személyzeti\Nemzetiségi önkormányzatok\NNÖM\Határozatok\2024\"/>
    </mc:Choice>
  </mc:AlternateContent>
  <xr:revisionPtr revIDLastSave="0" documentId="8_{16EA4227-7A35-41F9-B3AE-B744B43BB5A9}" xr6:coauthVersionLast="47" xr6:coauthVersionMax="47" xr10:uidLastSave="{00000000-0000-0000-0000-000000000000}"/>
  <bookViews>
    <workbookView xWindow="-120" yWindow="-120" windowWidth="29040" windowHeight="15840" tabRatio="860" activeTab="11" xr2:uid="{00000000-000D-0000-FFFF-FFFF00000000}"/>
  </bookViews>
  <sheets>
    <sheet name="Borító" sheetId="1" r:id="rId1"/>
    <sheet name="Tartalomjegyzék" sheetId="2" r:id="rId2"/>
    <sheet name="1. melléklet" sheetId="24" r:id="rId3"/>
    <sheet name="2. melléklet" sheetId="25" r:id="rId4"/>
    <sheet name="3. melléklet" sheetId="26" r:id="rId5"/>
    <sheet name="4. melléklet" sheetId="27" r:id="rId6"/>
    <sheet name="5. melléklet" sheetId="28" r:id="rId7"/>
    <sheet name="6. melléklet" sheetId="29" r:id="rId8"/>
    <sheet name="7. melléklet" sheetId="30" r:id="rId9"/>
    <sheet name="8. melléklet" sheetId="31" r:id="rId10"/>
    <sheet name="9. melléklet" sheetId="32" r:id="rId11"/>
    <sheet name="10. melléklet" sheetId="33" r:id="rId12"/>
    <sheet name="Tájékoztató" sheetId="34" r:id="rId13"/>
    <sheet name="1. tájékoztató" sheetId="35" r:id="rId14"/>
    <sheet name="2. tájékoztató" sheetId="36" r:id="rId15"/>
    <sheet name="3. tájékoztató" sheetId="37" r:id="rId16"/>
    <sheet name="4. tájékoztató" sheetId="38" r:id="rId17"/>
    <sheet name="5. tájékoztató" sheetId="39" r:id="rId18"/>
    <sheet name="6. tájékoztató" sheetId="40" r:id="rId19"/>
    <sheet name="7. tájékoztató" sheetId="41" r:id="rId20"/>
    <sheet name="8. tájékoztató" sheetId="42" r:id="rId21"/>
    <sheet name="9.tájékoztató" sheetId="43" r:id="rId22"/>
  </sheets>
  <externalReferences>
    <externalReference r:id="rId23"/>
    <externalReference r:id="rId24"/>
  </externalReferences>
  <definedNames>
    <definedName name="enczi">[1]rszakfössz!$D$123</definedName>
    <definedName name="_xlnm.Print_Titles" localSheetId="11">'10. melléklet'!$1:$4</definedName>
    <definedName name="_xlnm.Print_Titles" localSheetId="3">'2. melléklet'!$4:$8</definedName>
    <definedName name="_xlnm.Print_Titles" localSheetId="6">'5. melléklet'!$3:$8</definedName>
    <definedName name="_xlnm.Print_Titles" localSheetId="17">'5. tájékoztató'!$1:$6</definedName>
    <definedName name="_xlnm.Print_Area" localSheetId="2">'1. melléklet'!$A$1:$BP$100</definedName>
    <definedName name="_xlnm.Print_Area" localSheetId="3">'2. melléklet'!$A$1:$J$26</definedName>
    <definedName name="_xlnm.Print_Area" localSheetId="15">'3. tájékoztató'!$A$1:$Q$22</definedName>
    <definedName name="_xlnm.Print_Area" localSheetId="16">'4. tájékoztató'!$A$1:$C$25</definedName>
    <definedName name="_xlnm.Print_Area" localSheetId="6">'5. melléklet'!$A$1:$E$25</definedName>
    <definedName name="_xlnm.Print_Area" localSheetId="7">'6. melléklet'!$A$1:$N$27</definedName>
    <definedName name="_xlnm.Print_Area" localSheetId="9">'8. melléklet'!$A$1:$E$38</definedName>
    <definedName name="_xlnm.Print_Area" localSheetId="20">'8. tájékoztató'!$A$1:$AB$83</definedName>
    <definedName name="_xlnm.Print_Area" localSheetId="10">'9. melléklet'!$A$1:$E$22</definedName>
    <definedName name="_xlnm.Print_Area" localSheetId="0">Borító!$A$1:$L$32</definedName>
    <definedName name="_xlnm.Print_Area" localSheetId="12">Tájékoztató!$A$1:$B$20</definedName>
    <definedName name="_xlnm.Print_Area" localSheetId="1">Tartalomjegyzék!$A$1:$B$17</definedName>
    <definedName name="Z_D61A7A68_794A_487F_AE50_05CE890374C8_.wvu.PrintArea" localSheetId="3" hidden="1">'2. melléklet'!$B$4:$H$20</definedName>
    <definedName name="Z_D61A7A68_794A_487F_AE50_05CE890374C8_.wvu.PrintTitles" localSheetId="3" hidden="1">'2. melléklet'!$B:$B,'2. melléklet'!$4:$8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42" l="1"/>
  <c r="N30" i="42"/>
  <c r="K63" i="42"/>
  <c r="K62" i="42"/>
  <c r="AB32" i="42"/>
  <c r="AB30" i="42"/>
  <c r="AB29" i="42"/>
  <c r="Y42" i="42"/>
  <c r="Y30" i="42"/>
  <c r="Y32" i="42"/>
  <c r="Y29" i="42"/>
  <c r="Y20" i="42"/>
  <c r="Y12" i="42"/>
  <c r="Y47" i="42"/>
  <c r="K22" i="35"/>
  <c r="K17" i="35"/>
  <c r="AT8" i="24" l="1"/>
  <c r="J8" i="24"/>
  <c r="L10" i="24"/>
  <c r="L8" i="24"/>
  <c r="AV27" i="24"/>
  <c r="L27" i="24"/>
  <c r="L19" i="24"/>
  <c r="L18" i="24"/>
  <c r="K18" i="24"/>
  <c r="AU10" i="24"/>
  <c r="AT10" i="24"/>
  <c r="AU11" i="24"/>
  <c r="J20" i="25"/>
  <c r="I20" i="25"/>
  <c r="J19" i="35"/>
  <c r="J18" i="35"/>
  <c r="H18" i="35"/>
  <c r="H17" i="35"/>
  <c r="C15" i="36" l="1"/>
  <c r="AT64" i="24"/>
  <c r="J20" i="42" l="1"/>
  <c r="M30" i="42"/>
  <c r="M20" i="42"/>
  <c r="G54" i="33"/>
  <c r="E18" i="32"/>
  <c r="E12" i="32"/>
  <c r="E9" i="32"/>
  <c r="E9" i="31"/>
  <c r="E12" i="31" s="1"/>
  <c r="E37" i="31"/>
  <c r="E36" i="31"/>
  <c r="E34" i="31"/>
  <c r="E32" i="31"/>
  <c r="E26" i="31"/>
  <c r="E25" i="31"/>
  <c r="E23" i="31"/>
  <c r="E22" i="31"/>
  <c r="E19" i="31"/>
  <c r="E16" i="31"/>
  <c r="E11" i="31"/>
  <c r="AU60" i="24"/>
  <c r="AU64" i="24"/>
  <c r="J17" i="35" s="1"/>
  <c r="AT63" i="24"/>
  <c r="E21" i="28"/>
  <c r="E25" i="28" s="1"/>
  <c r="E14" i="28"/>
  <c r="E9" i="28"/>
  <c r="W46" i="42"/>
  <c r="Y46" i="42" s="1"/>
  <c r="AU19" i="24"/>
  <c r="I11" i="35"/>
  <c r="H11" i="35"/>
  <c r="H9" i="35"/>
  <c r="H8" i="35"/>
  <c r="C11" i="35"/>
  <c r="D11" i="35"/>
  <c r="E11" i="35"/>
  <c r="C9" i="35"/>
  <c r="D9" i="35"/>
  <c r="E9" i="35"/>
  <c r="AU56" i="24"/>
  <c r="J11" i="35" s="1"/>
  <c r="AU55" i="24"/>
  <c r="J10" i="35" s="1"/>
  <c r="AU54" i="24"/>
  <c r="J9" i="35" s="1"/>
  <c r="AU53" i="24"/>
  <c r="J8" i="35" s="1"/>
  <c r="AT56" i="24"/>
  <c r="AT55" i="24"/>
  <c r="I10" i="35" s="1"/>
  <c r="AT54" i="24"/>
  <c r="I9" i="35" s="1"/>
  <c r="I8" i="35"/>
  <c r="AS56" i="24"/>
  <c r="AS55" i="24"/>
  <c r="H10" i="35" s="1"/>
  <c r="AS54" i="24"/>
  <c r="AS53" i="24"/>
  <c r="AI63" i="24"/>
  <c r="AH63" i="24"/>
  <c r="AJ58" i="24"/>
  <c r="AG57" i="24"/>
  <c r="AG52" i="24" s="1"/>
  <c r="AG71" i="24" s="1"/>
  <c r="AG77" i="24" s="1"/>
  <c r="AH57" i="24"/>
  <c r="AH52" i="24" s="1"/>
  <c r="AH71" i="24" s="1"/>
  <c r="AH77" i="24" s="1"/>
  <c r="AG44" i="24"/>
  <c r="AG41" i="24" s="1"/>
  <c r="AH44" i="24"/>
  <c r="AH41" i="24" s="1"/>
  <c r="AI44" i="24"/>
  <c r="AI41" i="24" s="1"/>
  <c r="AI8" i="24"/>
  <c r="AG8" i="24"/>
  <c r="E21" i="32" l="1"/>
  <c r="E22" i="32" s="1"/>
  <c r="E38" i="31"/>
  <c r="E27" i="31"/>
  <c r="AU63" i="24"/>
  <c r="AU88" i="24" s="1"/>
  <c r="AV64" i="24"/>
  <c r="I17" i="35"/>
  <c r="AU96" i="24"/>
  <c r="AS88" i="24"/>
  <c r="AU76" i="24"/>
  <c r="AT76" i="24"/>
  <c r="AS76" i="24"/>
  <c r="AU75" i="24"/>
  <c r="AU74" i="24"/>
  <c r="AT74" i="24"/>
  <c r="AS74" i="24"/>
  <c r="AU73" i="24"/>
  <c r="AT73" i="24"/>
  <c r="AS73" i="24"/>
  <c r="AU72" i="24"/>
  <c r="AT72" i="24"/>
  <c r="AS72" i="24"/>
  <c r="AU70" i="24"/>
  <c r="AT70" i="24"/>
  <c r="AS70" i="24"/>
  <c r="AU69" i="24"/>
  <c r="AT69" i="24"/>
  <c r="AS69" i="24"/>
  <c r="AU68" i="24"/>
  <c r="AT68" i="24"/>
  <c r="AS68" i="24"/>
  <c r="AU67" i="24"/>
  <c r="AT67" i="24"/>
  <c r="AS67" i="24"/>
  <c r="AU66" i="24"/>
  <c r="AT66" i="24"/>
  <c r="AS66" i="24"/>
  <c r="AU65" i="24"/>
  <c r="AT65" i="24"/>
  <c r="AS65" i="24"/>
  <c r="AS64" i="24"/>
  <c r="AT88" i="24"/>
  <c r="AS63" i="24"/>
  <c r="AU62" i="24"/>
  <c r="AT62" i="24"/>
  <c r="AS62" i="24"/>
  <c r="AU61" i="24"/>
  <c r="AT61" i="24"/>
  <c r="AS61" i="24"/>
  <c r="AT60" i="24"/>
  <c r="AS60" i="24"/>
  <c r="AT59" i="24"/>
  <c r="AS59" i="24"/>
  <c r="AV56" i="24"/>
  <c r="AV53" i="24"/>
  <c r="AU48" i="24"/>
  <c r="AT48" i="24"/>
  <c r="AS48" i="24"/>
  <c r="AU47" i="24"/>
  <c r="AT47" i="24"/>
  <c r="AS47" i="24"/>
  <c r="AU46" i="24"/>
  <c r="AT46" i="24"/>
  <c r="AT96" i="24" s="1"/>
  <c r="AS46" i="24"/>
  <c r="AS96" i="24" s="1"/>
  <c r="AU43" i="24"/>
  <c r="AT43" i="24"/>
  <c r="AS43" i="24"/>
  <c r="AU42" i="24"/>
  <c r="AT42" i="24"/>
  <c r="AS42" i="24"/>
  <c r="AU39" i="24"/>
  <c r="AT39" i="24"/>
  <c r="AS39" i="24"/>
  <c r="AU38" i="24"/>
  <c r="AT38" i="24"/>
  <c r="AS38" i="24"/>
  <c r="AU37" i="24"/>
  <c r="AT37" i="24"/>
  <c r="AS37" i="24"/>
  <c r="AU36" i="24"/>
  <c r="AT36" i="24"/>
  <c r="AS36" i="24"/>
  <c r="AU35" i="24"/>
  <c r="AT35" i="24"/>
  <c r="AS35" i="24"/>
  <c r="AU34" i="24"/>
  <c r="AT34" i="24"/>
  <c r="AS34" i="24"/>
  <c r="AU33" i="24"/>
  <c r="AT33" i="24"/>
  <c r="AS33" i="24"/>
  <c r="AU32" i="24"/>
  <c r="AT32" i="24"/>
  <c r="AS32" i="24"/>
  <c r="AU31" i="24"/>
  <c r="AU84" i="24" s="1"/>
  <c r="AT31" i="24"/>
  <c r="AT84" i="24" s="1"/>
  <c r="AS31" i="24"/>
  <c r="AS84" i="24" s="1"/>
  <c r="AS92" i="24" s="1"/>
  <c r="AU30" i="24"/>
  <c r="AT30" i="24"/>
  <c r="AS30" i="24"/>
  <c r="AU29" i="24"/>
  <c r="AT29" i="24"/>
  <c r="AS29" i="24"/>
  <c r="AU28" i="24"/>
  <c r="AT28" i="24"/>
  <c r="AS28" i="24"/>
  <c r="AU26" i="24"/>
  <c r="AT26" i="24"/>
  <c r="AS26" i="24"/>
  <c r="AU25" i="24"/>
  <c r="AT25" i="24"/>
  <c r="AS25" i="24"/>
  <c r="AU24" i="24"/>
  <c r="AT24" i="24"/>
  <c r="AS24" i="24"/>
  <c r="AU23" i="24"/>
  <c r="AT23" i="24"/>
  <c r="AS23" i="24"/>
  <c r="AU22" i="24"/>
  <c r="AT22" i="24"/>
  <c r="AS22" i="24"/>
  <c r="AU21" i="24"/>
  <c r="AT21" i="24"/>
  <c r="AS21" i="24"/>
  <c r="AU20" i="24"/>
  <c r="AT20" i="24"/>
  <c r="AS20" i="24"/>
  <c r="AU17" i="24"/>
  <c r="AT17" i="24"/>
  <c r="AS17" i="24"/>
  <c r="AU16" i="24"/>
  <c r="AT16" i="24"/>
  <c r="AS16" i="24"/>
  <c r="AU15" i="24"/>
  <c r="AT15" i="24"/>
  <c r="AS15" i="24"/>
  <c r="AU14" i="24"/>
  <c r="AT14" i="24"/>
  <c r="AS14" i="24"/>
  <c r="AU13" i="24"/>
  <c r="AT13" i="24"/>
  <c r="AS13" i="24"/>
  <c r="AU12" i="24"/>
  <c r="AT12" i="24"/>
  <c r="AS12" i="24"/>
  <c r="AT11" i="24"/>
  <c r="AS11" i="24"/>
  <c r="AU8" i="24"/>
  <c r="AU9" i="24"/>
  <c r="AS9" i="24"/>
  <c r="AV63" i="24" l="1"/>
  <c r="E8" i="35"/>
  <c r="AU92" i="24"/>
  <c r="AV55" i="24"/>
  <c r="AV54" i="24"/>
  <c r="AV60" i="24"/>
  <c r="AT92" i="24"/>
  <c r="L64" i="24"/>
  <c r="I18" i="24"/>
  <c r="I46" i="42"/>
  <c r="J46" i="42"/>
  <c r="K29" i="42"/>
  <c r="W9" i="42"/>
  <c r="AB12" i="42"/>
  <c r="K12" i="42"/>
  <c r="G38" i="33"/>
  <c r="N14" i="29"/>
  <c r="N25" i="29" s="1"/>
  <c r="AA79" i="42" l="1"/>
  <c r="Z79" i="42"/>
  <c r="X79" i="42"/>
  <c r="W79" i="42"/>
  <c r="M79" i="42"/>
  <c r="L79" i="42"/>
  <c r="J79" i="42"/>
  <c r="I79" i="42"/>
  <c r="AA78" i="42"/>
  <c r="Z78" i="42"/>
  <c r="X78" i="42"/>
  <c r="W78" i="42"/>
  <c r="M78" i="42"/>
  <c r="L78" i="42"/>
  <c r="J78" i="42"/>
  <c r="I78" i="42"/>
  <c r="AA72" i="42"/>
  <c r="Z72" i="42"/>
  <c r="Z69" i="42" s="1"/>
  <c r="X72" i="42"/>
  <c r="W72" i="42"/>
  <c r="W69" i="42" s="1"/>
  <c r="M72" i="42"/>
  <c r="M69" i="42" s="1"/>
  <c r="L72" i="42"/>
  <c r="L69" i="42" s="1"/>
  <c r="J72" i="42"/>
  <c r="I72" i="42"/>
  <c r="AB70" i="42"/>
  <c r="Y70" i="42"/>
  <c r="N70" i="42"/>
  <c r="K70" i="42"/>
  <c r="AA69" i="42"/>
  <c r="X69" i="42"/>
  <c r="J69" i="42"/>
  <c r="I69" i="42"/>
  <c r="AB63" i="42"/>
  <c r="AA62" i="42"/>
  <c r="Z62" i="42"/>
  <c r="Z57" i="42" s="1"/>
  <c r="X62" i="42"/>
  <c r="W62" i="42"/>
  <c r="W57" i="42" s="1"/>
  <c r="M62" i="42"/>
  <c r="M57" i="42" s="1"/>
  <c r="L62" i="42"/>
  <c r="L57" i="42" s="1"/>
  <c r="J62" i="42"/>
  <c r="J57" i="42" s="1"/>
  <c r="I62" i="42"/>
  <c r="I57" i="42" s="1"/>
  <c r="AB60" i="42"/>
  <c r="Y60" i="42"/>
  <c r="N60" i="42"/>
  <c r="K60" i="42"/>
  <c r="AB59" i="42"/>
  <c r="Y59" i="42"/>
  <c r="N59" i="42"/>
  <c r="K59" i="42"/>
  <c r="AB58" i="42"/>
  <c r="Y58" i="42"/>
  <c r="N58" i="42"/>
  <c r="K58" i="42"/>
  <c r="AB49" i="42"/>
  <c r="Y49" i="42"/>
  <c r="N49" i="42"/>
  <c r="K49" i="42"/>
  <c r="AB47" i="42"/>
  <c r="N47" i="42"/>
  <c r="K47" i="42"/>
  <c r="AA46" i="42"/>
  <c r="AA43" i="42" s="1"/>
  <c r="Z46" i="42"/>
  <c r="Z43" i="42" s="1"/>
  <c r="X46" i="42"/>
  <c r="M46" i="42"/>
  <c r="L46" i="42"/>
  <c r="AA44" i="42"/>
  <c r="Z44" i="42"/>
  <c r="X44" i="42"/>
  <c r="W44" i="42"/>
  <c r="W43" i="42" s="1"/>
  <c r="M44" i="42"/>
  <c r="M43" i="42" s="1"/>
  <c r="L44" i="42"/>
  <c r="L43" i="42" s="1"/>
  <c r="J44" i="42"/>
  <c r="J43" i="42" s="1"/>
  <c r="I44" i="42"/>
  <c r="I43" i="42" s="1"/>
  <c r="AA40" i="42"/>
  <c r="Z40" i="42"/>
  <c r="X40" i="42"/>
  <c r="W40" i="42"/>
  <c r="M40" i="42"/>
  <c r="L40" i="42"/>
  <c r="J40" i="42"/>
  <c r="I40" i="42"/>
  <c r="AA37" i="42"/>
  <c r="Z37" i="42"/>
  <c r="X37" i="42"/>
  <c r="W37" i="42"/>
  <c r="M37" i="42"/>
  <c r="L37" i="42"/>
  <c r="J37" i="42"/>
  <c r="I37" i="42"/>
  <c r="AA34" i="42"/>
  <c r="Z34" i="42"/>
  <c r="X34" i="42"/>
  <c r="W34" i="42"/>
  <c r="M34" i="42"/>
  <c r="L34" i="42"/>
  <c r="J34" i="42"/>
  <c r="I34" i="42"/>
  <c r="AA33" i="42"/>
  <c r="Z33" i="42"/>
  <c r="X33" i="42"/>
  <c r="W33" i="42"/>
  <c r="M33" i="42"/>
  <c r="L33" i="42"/>
  <c r="J33" i="42"/>
  <c r="I33" i="42"/>
  <c r="AA30" i="42"/>
  <c r="Z30" i="42"/>
  <c r="X30" i="42"/>
  <c r="W30" i="42"/>
  <c r="L30" i="42"/>
  <c r="J30" i="42"/>
  <c r="I30" i="42"/>
  <c r="N27" i="42"/>
  <c r="AB26" i="42"/>
  <c r="N26" i="42"/>
  <c r="K26" i="42"/>
  <c r="AB25" i="42"/>
  <c r="N25" i="42"/>
  <c r="AB22" i="42"/>
  <c r="N22" i="42"/>
  <c r="K22" i="42"/>
  <c r="K21" i="42"/>
  <c r="AA20" i="42"/>
  <c r="Z20" i="42"/>
  <c r="X20" i="42"/>
  <c r="W20" i="42"/>
  <c r="L20" i="42"/>
  <c r="I20" i="42"/>
  <c r="AA13" i="42"/>
  <c r="Z13" i="42"/>
  <c r="X13" i="42"/>
  <c r="W13" i="42"/>
  <c r="M13" i="42"/>
  <c r="L13" i="42"/>
  <c r="J13" i="42"/>
  <c r="I13" i="42"/>
  <c r="N12" i="42"/>
  <c r="AA9" i="42"/>
  <c r="Z9" i="42"/>
  <c r="X9" i="42"/>
  <c r="M9" i="42"/>
  <c r="L9" i="42"/>
  <c r="J9" i="42"/>
  <c r="I9" i="42"/>
  <c r="F14" i="40"/>
  <c r="F32" i="40" s="1"/>
  <c r="F13" i="40"/>
  <c r="E13" i="40"/>
  <c r="E14" i="40" s="1"/>
  <c r="E32" i="40" s="1"/>
  <c r="D13" i="40"/>
  <c r="D14" i="40" s="1"/>
  <c r="D32" i="40" s="1"/>
  <c r="C13" i="40"/>
  <c r="C14" i="40" s="1"/>
  <c r="C32" i="40" s="1"/>
  <c r="H38" i="39"/>
  <c r="G38" i="39"/>
  <c r="F38" i="39"/>
  <c r="E38" i="39"/>
  <c r="D38" i="39"/>
  <c r="I35" i="39"/>
  <c r="J35" i="39" s="1"/>
  <c r="J34" i="39"/>
  <c r="I34" i="39"/>
  <c r="I33" i="39"/>
  <c r="J33" i="39" s="1"/>
  <c r="I32" i="39"/>
  <c r="J32" i="39" s="1"/>
  <c r="I31" i="39"/>
  <c r="J31" i="39" s="1"/>
  <c r="I30" i="39"/>
  <c r="J30" i="39" s="1"/>
  <c r="I29" i="39"/>
  <c r="J29" i="39" s="1"/>
  <c r="H28" i="39"/>
  <c r="H36" i="39" s="1"/>
  <c r="H39" i="39" s="1"/>
  <c r="G28" i="39"/>
  <c r="F28" i="39"/>
  <c r="E28" i="39"/>
  <c r="D28" i="39"/>
  <c r="I27" i="39"/>
  <c r="J27" i="39" s="1"/>
  <c r="I26" i="39"/>
  <c r="J26" i="39" s="1"/>
  <c r="I25" i="39"/>
  <c r="J25" i="39" s="1"/>
  <c r="I24" i="39"/>
  <c r="J24" i="39" s="1"/>
  <c r="I23" i="39"/>
  <c r="J23" i="39" s="1"/>
  <c r="J22" i="39"/>
  <c r="I22" i="39"/>
  <c r="I21" i="39"/>
  <c r="J21" i="39" s="1"/>
  <c r="I20" i="39"/>
  <c r="J20" i="39" s="1"/>
  <c r="I19" i="39"/>
  <c r="H18" i="39"/>
  <c r="G18" i="39"/>
  <c r="F18" i="39"/>
  <c r="F36" i="39" s="1"/>
  <c r="F39" i="39" s="1"/>
  <c r="E18" i="39"/>
  <c r="D18" i="39"/>
  <c r="I17" i="39"/>
  <c r="J17" i="39" s="1"/>
  <c r="I16" i="39"/>
  <c r="J16" i="39" s="1"/>
  <c r="I15" i="39"/>
  <c r="J15" i="39" s="1"/>
  <c r="I14" i="39"/>
  <c r="J14" i="39" s="1"/>
  <c r="I13" i="39"/>
  <c r="J13" i="39" s="1"/>
  <c r="I12" i="39"/>
  <c r="J12" i="39" s="1"/>
  <c r="I11" i="39"/>
  <c r="J11" i="39" s="1"/>
  <c r="I10" i="39"/>
  <c r="J10" i="39" s="1"/>
  <c r="I9" i="39"/>
  <c r="I8" i="39" s="1"/>
  <c r="H8" i="39"/>
  <c r="G8" i="39"/>
  <c r="F8" i="39"/>
  <c r="E8" i="39"/>
  <c r="D8" i="39"/>
  <c r="C12" i="38"/>
  <c r="C25" i="38" s="1"/>
  <c r="Q21" i="37"/>
  <c r="P21" i="37"/>
  <c r="O21" i="37"/>
  <c r="N21" i="37"/>
  <c r="M21" i="37"/>
  <c r="L21" i="37"/>
  <c r="K21" i="37"/>
  <c r="J21" i="37"/>
  <c r="I21" i="37"/>
  <c r="H21" i="37"/>
  <c r="G21" i="37"/>
  <c r="F21" i="37"/>
  <c r="E21" i="37"/>
  <c r="C21" i="37" s="1"/>
  <c r="D21" i="37"/>
  <c r="C20" i="37"/>
  <c r="C18" i="37"/>
  <c r="C17" i="37"/>
  <c r="C13" i="37"/>
  <c r="C12" i="37"/>
  <c r="C11" i="37"/>
  <c r="C9" i="37"/>
  <c r="E22" i="35"/>
  <c r="D22" i="35"/>
  <c r="C22" i="35"/>
  <c r="I19" i="35"/>
  <c r="H19" i="35"/>
  <c r="I18" i="35"/>
  <c r="G46" i="33"/>
  <c r="G32" i="33"/>
  <c r="G30" i="33" s="1"/>
  <c r="G26" i="33"/>
  <c r="G22" i="33"/>
  <c r="G16" i="33"/>
  <c r="G12" i="33"/>
  <c r="G7" i="33"/>
  <c r="C13" i="30"/>
  <c r="C11" i="30"/>
  <c r="M77" i="42" l="1"/>
  <c r="X43" i="42"/>
  <c r="Y43" i="42" s="1"/>
  <c r="I8" i="42"/>
  <c r="I42" i="42" s="1"/>
  <c r="I53" i="42" s="1"/>
  <c r="X57" i="42"/>
  <c r="X77" i="42" s="1"/>
  <c r="X83" i="42" s="1"/>
  <c r="K9" i="42"/>
  <c r="J8" i="42"/>
  <c r="G45" i="33"/>
  <c r="W77" i="42"/>
  <c r="W83" i="42" s="1"/>
  <c r="N46" i="42"/>
  <c r="N9" i="42"/>
  <c r="D36" i="39"/>
  <c r="D39" i="39" s="1"/>
  <c r="I38" i="39"/>
  <c r="J38" i="39" s="1"/>
  <c r="E36" i="39"/>
  <c r="E39" i="39" s="1"/>
  <c r="G11" i="33"/>
  <c r="G6" i="33" s="1"/>
  <c r="G5" i="33" s="1"/>
  <c r="L8" i="42"/>
  <c r="L42" i="42" s="1"/>
  <c r="L53" i="42" s="1"/>
  <c r="K69" i="42"/>
  <c r="I77" i="42"/>
  <c r="I83" i="42" s="1"/>
  <c r="K20" i="42"/>
  <c r="L77" i="42"/>
  <c r="L83" i="42" s="1"/>
  <c r="N43" i="42"/>
  <c r="N20" i="42"/>
  <c r="AB69" i="42"/>
  <c r="AB20" i="42"/>
  <c r="X8" i="42"/>
  <c r="C14" i="30"/>
  <c r="C15" i="30" s="1"/>
  <c r="C16" i="30" s="1"/>
  <c r="H22" i="35"/>
  <c r="K43" i="42"/>
  <c r="I18" i="39"/>
  <c r="J18" i="39" s="1"/>
  <c r="J19" i="39"/>
  <c r="AB43" i="42"/>
  <c r="M83" i="42"/>
  <c r="J9" i="39"/>
  <c r="N57" i="42"/>
  <c r="Z77" i="42"/>
  <c r="Z83" i="42" s="1"/>
  <c r="N69" i="42"/>
  <c r="I22" i="35"/>
  <c r="G36" i="39"/>
  <c r="G39" i="39" s="1"/>
  <c r="I28" i="39"/>
  <c r="J28" i="39" s="1"/>
  <c r="M8" i="42"/>
  <c r="Z8" i="42"/>
  <c r="Z42" i="42" s="1"/>
  <c r="Z53" i="42" s="1"/>
  <c r="K46" i="42"/>
  <c r="AB46" i="42"/>
  <c r="J77" i="42"/>
  <c r="K57" i="42"/>
  <c r="AB62" i="42"/>
  <c r="AA57" i="42"/>
  <c r="J22" i="35"/>
  <c r="J8" i="39"/>
  <c r="W8" i="42"/>
  <c r="W42" i="42" s="1"/>
  <c r="W53" i="42" s="1"/>
  <c r="Y69" i="42"/>
  <c r="AA8" i="42"/>
  <c r="X42" i="42" l="1"/>
  <c r="X53" i="42" s="1"/>
  <c r="Y53" i="42" s="1"/>
  <c r="Y8" i="42"/>
  <c r="Y57" i="42"/>
  <c r="K8" i="42"/>
  <c r="Y83" i="42"/>
  <c r="Y77" i="42"/>
  <c r="J42" i="42"/>
  <c r="J53" i="42" s="1"/>
  <c r="K53" i="42" s="1"/>
  <c r="N83" i="42"/>
  <c r="N77" i="42"/>
  <c r="AA42" i="42"/>
  <c r="AB8" i="42"/>
  <c r="J83" i="42"/>
  <c r="K83" i="42" s="1"/>
  <c r="K77" i="42"/>
  <c r="N8" i="42"/>
  <c r="M42" i="42"/>
  <c r="AB57" i="42"/>
  <c r="AA77" i="42"/>
  <c r="I36" i="39"/>
  <c r="K42" i="42" l="1"/>
  <c r="N42" i="42"/>
  <c r="M53" i="42"/>
  <c r="N53" i="42" s="1"/>
  <c r="I39" i="39"/>
  <c r="J36" i="39"/>
  <c r="J39" i="39" s="1"/>
  <c r="AB42" i="42"/>
  <c r="AA53" i="42"/>
  <c r="AB53" i="42" s="1"/>
  <c r="AB77" i="42"/>
  <c r="AA83" i="42"/>
  <c r="AB83" i="42" s="1"/>
  <c r="D14" i="27" l="1"/>
  <c r="X60" i="24"/>
  <c r="L53" i="24"/>
  <c r="L54" i="24"/>
  <c r="L55" i="24"/>
  <c r="L56" i="24"/>
  <c r="AG9" i="24"/>
  <c r="AH9" i="24"/>
  <c r="AI9" i="24"/>
  <c r="AS10" i="24"/>
  <c r="AG12" i="24"/>
  <c r="AH12" i="24"/>
  <c r="AI12" i="24"/>
  <c r="AG13" i="24"/>
  <c r="AH13" i="24"/>
  <c r="AI13" i="24"/>
  <c r="AG14" i="24"/>
  <c r="AH14" i="24"/>
  <c r="AI14" i="24"/>
  <c r="AG15" i="24"/>
  <c r="AH15" i="24"/>
  <c r="AI15" i="24"/>
  <c r="AG16" i="24"/>
  <c r="AH16" i="24"/>
  <c r="AI16" i="24"/>
  <c r="AG17" i="24"/>
  <c r="AH17" i="24"/>
  <c r="AI17" i="24"/>
  <c r="AV19" i="24"/>
  <c r="AG20" i="24"/>
  <c r="AH20" i="24"/>
  <c r="AI20" i="24"/>
  <c r="AG21" i="24"/>
  <c r="AH21" i="24"/>
  <c r="AI21" i="24"/>
  <c r="AG22" i="24"/>
  <c r="AH22" i="24"/>
  <c r="AI22" i="24"/>
  <c r="AG23" i="24"/>
  <c r="AH23" i="24"/>
  <c r="AI23" i="24"/>
  <c r="AG24" i="24"/>
  <c r="AH24" i="24"/>
  <c r="AI24" i="24"/>
  <c r="AG25" i="24"/>
  <c r="AH25" i="24"/>
  <c r="AI25" i="24"/>
  <c r="AG26" i="24"/>
  <c r="AH26" i="24"/>
  <c r="AI26" i="24"/>
  <c r="AG27" i="24"/>
  <c r="AH27" i="24"/>
  <c r="AI27" i="24"/>
  <c r="AG29" i="24"/>
  <c r="AH29" i="24"/>
  <c r="AI29" i="24"/>
  <c r="AG30" i="24"/>
  <c r="AH30" i="24"/>
  <c r="AI30" i="24"/>
  <c r="AG33" i="24"/>
  <c r="AH33" i="24"/>
  <c r="AI33" i="24"/>
  <c r="AG34" i="24"/>
  <c r="AH34" i="24"/>
  <c r="AI34" i="24"/>
  <c r="AG36" i="24"/>
  <c r="AH36" i="24"/>
  <c r="AI36" i="24"/>
  <c r="AG37" i="24"/>
  <c r="AH37" i="24"/>
  <c r="AI37" i="24"/>
  <c r="AG39" i="24"/>
  <c r="AH39" i="24"/>
  <c r="AI39" i="24"/>
  <c r="AG43" i="24"/>
  <c r="AH43" i="24"/>
  <c r="AI43" i="24"/>
  <c r="AT45" i="24"/>
  <c r="AU45" i="24"/>
  <c r="AU95" i="24" s="1"/>
  <c r="AU94" i="24" s="1"/>
  <c r="AG46" i="24"/>
  <c r="AG96" i="24" s="1"/>
  <c r="AH46" i="24"/>
  <c r="AI46" i="24"/>
  <c r="AI96" i="24" s="1"/>
  <c r="AG47" i="24"/>
  <c r="AH47" i="24"/>
  <c r="AI47" i="24"/>
  <c r="AG48" i="24"/>
  <c r="AH48" i="24"/>
  <c r="AI48" i="24"/>
  <c r="AT58" i="24"/>
  <c r="AT57" i="24" s="1"/>
  <c r="AU58" i="24"/>
  <c r="AU57" i="24" s="1"/>
  <c r="AH59" i="24"/>
  <c r="AI59" i="24"/>
  <c r="AH61" i="24"/>
  <c r="AI61" i="24"/>
  <c r="AH62" i="24"/>
  <c r="AI62" i="24"/>
  <c r="AH65" i="24"/>
  <c r="AI65" i="24"/>
  <c r="AH67" i="24"/>
  <c r="AI67" i="24"/>
  <c r="AH68" i="24"/>
  <c r="AI68" i="24"/>
  <c r="AH69" i="24"/>
  <c r="AI69" i="24"/>
  <c r="AH70" i="24"/>
  <c r="AI70" i="24"/>
  <c r="AH74" i="24"/>
  <c r="AI74" i="24"/>
  <c r="AH75" i="24"/>
  <c r="AI75" i="24"/>
  <c r="AH76" i="24"/>
  <c r="AI76" i="24"/>
  <c r="AS58" i="24"/>
  <c r="AG59" i="24"/>
  <c r="AG61" i="24"/>
  <c r="AG62" i="24"/>
  <c r="AG64" i="24"/>
  <c r="AG65" i="24"/>
  <c r="AG67" i="24"/>
  <c r="AG68" i="24"/>
  <c r="AG69" i="24"/>
  <c r="AG70" i="24"/>
  <c r="AG74" i="24"/>
  <c r="AG75" i="24"/>
  <c r="AG76" i="24"/>
  <c r="K96" i="24"/>
  <c r="J96" i="24"/>
  <c r="I96" i="24"/>
  <c r="K95" i="24"/>
  <c r="J95" i="24"/>
  <c r="I95" i="24"/>
  <c r="W96" i="24"/>
  <c r="V96" i="24"/>
  <c r="U96" i="24"/>
  <c r="W95" i="24"/>
  <c r="V95" i="24"/>
  <c r="U95" i="24"/>
  <c r="V66" i="24"/>
  <c r="V63" i="24" s="1"/>
  <c r="V88" i="24" s="1"/>
  <c r="V57" i="24"/>
  <c r="V52" i="24" s="1"/>
  <c r="V44" i="24"/>
  <c r="V42" i="24"/>
  <c r="V38" i="24"/>
  <c r="V35" i="24"/>
  <c r="V32" i="24"/>
  <c r="V28" i="24"/>
  <c r="V18" i="24"/>
  <c r="V11" i="24"/>
  <c r="V7" i="24" s="1"/>
  <c r="V83" i="24" s="1"/>
  <c r="V8" i="24"/>
  <c r="J73" i="24"/>
  <c r="AH73" i="24" s="1"/>
  <c r="J72" i="24"/>
  <c r="AH72" i="24" s="1"/>
  <c r="J66" i="24"/>
  <c r="AH66" i="24" s="1"/>
  <c r="J57" i="24"/>
  <c r="J44" i="24"/>
  <c r="J42" i="24"/>
  <c r="AH42" i="24" s="1"/>
  <c r="J38" i="24"/>
  <c r="J35" i="24"/>
  <c r="J32" i="24"/>
  <c r="AH32" i="24" s="1"/>
  <c r="J28" i="24"/>
  <c r="J18" i="24"/>
  <c r="J11" i="24"/>
  <c r="W66" i="24"/>
  <c r="W57" i="24"/>
  <c r="W44" i="24"/>
  <c r="W42" i="24"/>
  <c r="W38" i="24"/>
  <c r="W35" i="24"/>
  <c r="W32" i="24"/>
  <c r="W28" i="24"/>
  <c r="W18" i="24"/>
  <c r="W11" i="24"/>
  <c r="W8" i="24"/>
  <c r="K73" i="24"/>
  <c r="AI73" i="24" s="1"/>
  <c r="K66" i="24"/>
  <c r="K63" i="24"/>
  <c r="K57" i="24"/>
  <c r="K52" i="24" s="1"/>
  <c r="K44" i="24"/>
  <c r="K42" i="24"/>
  <c r="K38" i="24"/>
  <c r="AI38" i="24" s="1"/>
  <c r="K35" i="24"/>
  <c r="K32" i="24"/>
  <c r="K28" i="24"/>
  <c r="K11" i="24"/>
  <c r="K8" i="24"/>
  <c r="L23" i="29"/>
  <c r="K23" i="29"/>
  <c r="J23" i="29"/>
  <c r="I23" i="29"/>
  <c r="H23" i="29"/>
  <c r="L20" i="29"/>
  <c r="K20" i="29"/>
  <c r="J20" i="29"/>
  <c r="I20" i="29"/>
  <c r="H20" i="29"/>
  <c r="L17" i="29"/>
  <c r="K17" i="29"/>
  <c r="J17" i="29"/>
  <c r="I17" i="29"/>
  <c r="H17" i="29"/>
  <c r="M15" i="29"/>
  <c r="L14" i="29"/>
  <c r="K14" i="29"/>
  <c r="J14" i="29"/>
  <c r="I14" i="29"/>
  <c r="H14" i="29"/>
  <c r="D14" i="28"/>
  <c r="D9" i="28"/>
  <c r="C14" i="27"/>
  <c r="F15" i="26"/>
  <c r="E15" i="26"/>
  <c r="D15" i="26"/>
  <c r="C15" i="26"/>
  <c r="G14" i="26"/>
  <c r="H14" i="26" s="1"/>
  <c r="G13" i="26"/>
  <c r="H13" i="26" s="1"/>
  <c r="G12" i="26"/>
  <c r="H12" i="26" s="1"/>
  <c r="G11" i="26"/>
  <c r="H11" i="26" s="1"/>
  <c r="G10" i="26"/>
  <c r="H20" i="25"/>
  <c r="G20" i="25"/>
  <c r="D20" i="25"/>
  <c r="C20" i="25"/>
  <c r="AH8" i="24" l="1"/>
  <c r="AT9" i="24"/>
  <c r="AI18" i="24"/>
  <c r="AI7" i="24" s="1"/>
  <c r="AI40" i="24" s="1"/>
  <c r="AI49" i="24" s="1"/>
  <c r="AU27" i="24"/>
  <c r="AU18" i="24" s="1"/>
  <c r="AH18" i="24"/>
  <c r="AT27" i="24"/>
  <c r="AT18" i="24" s="1"/>
  <c r="AG18" i="24"/>
  <c r="AS27" i="24"/>
  <c r="AS18" i="24" s="1"/>
  <c r="AV10" i="24"/>
  <c r="AT7" i="24"/>
  <c r="AT40" i="24" s="1"/>
  <c r="I12" i="35"/>
  <c r="AT52" i="24"/>
  <c r="AT71" i="24" s="1"/>
  <c r="AT77" i="24" s="1"/>
  <c r="AI57" i="24"/>
  <c r="AI52" i="24" s="1"/>
  <c r="AI71" i="24" s="1"/>
  <c r="AI77" i="24" s="1"/>
  <c r="AU59" i="24"/>
  <c r="AV58" i="24"/>
  <c r="AT95" i="24"/>
  <c r="AT94" i="24" s="1"/>
  <c r="AV45" i="24"/>
  <c r="AT44" i="24"/>
  <c r="D12" i="35" s="1"/>
  <c r="AG95" i="24"/>
  <c r="AG94" i="24" s="1"/>
  <c r="AS45" i="24"/>
  <c r="AS95" i="24" s="1"/>
  <c r="AS94" i="24" s="1"/>
  <c r="D8" i="35"/>
  <c r="K94" i="24"/>
  <c r="J94" i="24"/>
  <c r="V94" i="24"/>
  <c r="AH28" i="24"/>
  <c r="K9" i="35"/>
  <c r="K11" i="35"/>
  <c r="K10" i="35"/>
  <c r="K8" i="35"/>
  <c r="AI66" i="24"/>
  <c r="W94" i="24"/>
  <c r="AJ45" i="24"/>
  <c r="AJ10" i="24"/>
  <c r="K72" i="24"/>
  <c r="AI72" i="24" s="1"/>
  <c r="W63" i="24"/>
  <c r="W88" i="24" s="1"/>
  <c r="J63" i="24"/>
  <c r="L63" i="24" s="1"/>
  <c r="M20" i="29"/>
  <c r="N20" i="29" s="1"/>
  <c r="AI28" i="24"/>
  <c r="AI11" i="24"/>
  <c r="AI35" i="24"/>
  <c r="AI95" i="24"/>
  <c r="AI94" i="24" s="1"/>
  <c r="AH7" i="24"/>
  <c r="AH40" i="24" s="1"/>
  <c r="AH49" i="24" s="1"/>
  <c r="V71" i="24"/>
  <c r="V87" i="24"/>
  <c r="V91" i="24" s="1"/>
  <c r="K25" i="29"/>
  <c r="K7" i="24"/>
  <c r="K40" i="24" s="1"/>
  <c r="V31" i="24"/>
  <c r="V84" i="24" s="1"/>
  <c r="V92" i="24" s="1"/>
  <c r="K88" i="24"/>
  <c r="G15" i="26"/>
  <c r="H10" i="26"/>
  <c r="H15" i="26" s="1"/>
  <c r="H25" i="29"/>
  <c r="L25" i="29"/>
  <c r="M23" i="29"/>
  <c r="N23" i="29" s="1"/>
  <c r="K41" i="24"/>
  <c r="AI42" i="24"/>
  <c r="X57" i="24"/>
  <c r="AH11" i="24"/>
  <c r="J31" i="24"/>
  <c r="AH35" i="24"/>
  <c r="J52" i="24"/>
  <c r="U94" i="24"/>
  <c r="AI32" i="24"/>
  <c r="AH38" i="24"/>
  <c r="I94" i="24"/>
  <c r="I25" i="29"/>
  <c r="J25" i="29"/>
  <c r="J7" i="24"/>
  <c r="L7" i="24" s="1"/>
  <c r="D21" i="28"/>
  <c r="D25" i="28" s="1"/>
  <c r="M17" i="29"/>
  <c r="N17" i="29" s="1"/>
  <c r="K31" i="24"/>
  <c r="K71" i="24"/>
  <c r="K85" i="24" s="1"/>
  <c r="J41" i="24"/>
  <c r="W52" i="24"/>
  <c r="X52" i="24" s="1"/>
  <c r="K87" i="24"/>
  <c r="W7" i="24"/>
  <c r="V41" i="24"/>
  <c r="V40" i="24"/>
  <c r="W31" i="24"/>
  <c r="W41" i="24"/>
  <c r="M14" i="29"/>
  <c r="E10" i="35" l="1"/>
  <c r="AU7" i="24"/>
  <c r="I14" i="35"/>
  <c r="I23" i="35" s="1"/>
  <c r="E12" i="35"/>
  <c r="F12" i="35" s="1"/>
  <c r="AU44" i="24"/>
  <c r="AV44" i="24" s="1"/>
  <c r="AV8" i="24"/>
  <c r="AI88" i="24"/>
  <c r="AJ8" i="24"/>
  <c r="AJ44" i="24"/>
  <c r="K83" i="24"/>
  <c r="K91" i="24" s="1"/>
  <c r="K26" i="29"/>
  <c r="H26" i="29"/>
  <c r="J88" i="24"/>
  <c r="V49" i="24"/>
  <c r="V81" i="24"/>
  <c r="AI31" i="24"/>
  <c r="K84" i="24"/>
  <c r="K92" i="24" s="1"/>
  <c r="J40" i="24"/>
  <c r="J83" i="24"/>
  <c r="AH31" i="24"/>
  <c r="J84" i="24"/>
  <c r="V77" i="24"/>
  <c r="V85" i="24"/>
  <c r="AU41" i="24"/>
  <c r="M25" i="29"/>
  <c r="W83" i="24"/>
  <c r="AT41" i="24"/>
  <c r="AT49" i="24" s="1"/>
  <c r="J71" i="24"/>
  <c r="L71" i="24" s="1"/>
  <c r="J87" i="24"/>
  <c r="L52" i="24"/>
  <c r="AI84" i="24"/>
  <c r="AI92" i="24" s="1"/>
  <c r="W84" i="24"/>
  <c r="W92" i="24" s="1"/>
  <c r="K77" i="24"/>
  <c r="AJ57" i="24"/>
  <c r="W71" i="24"/>
  <c r="X71" i="24" s="1"/>
  <c r="W87" i="24"/>
  <c r="K49" i="24"/>
  <c r="K81" i="24"/>
  <c r="K89" i="24" s="1"/>
  <c r="K100" i="24" s="1"/>
  <c r="W40" i="24"/>
  <c r="W81" i="24" s="1"/>
  <c r="I73" i="24"/>
  <c r="U66" i="24"/>
  <c r="U63" i="24" s="1"/>
  <c r="U88" i="24" s="1"/>
  <c r="I66" i="24"/>
  <c r="U57" i="24"/>
  <c r="U52" i="24" s="1"/>
  <c r="U87" i="24" s="1"/>
  <c r="I57" i="24"/>
  <c r="U44" i="24"/>
  <c r="I44" i="24"/>
  <c r="U42" i="24"/>
  <c r="I42" i="24"/>
  <c r="U38" i="24"/>
  <c r="I38" i="24"/>
  <c r="U35" i="24"/>
  <c r="I35" i="24"/>
  <c r="U32" i="24"/>
  <c r="U31" i="24" s="1"/>
  <c r="U84" i="24" s="1"/>
  <c r="U92" i="24" s="1"/>
  <c r="I32" i="24"/>
  <c r="U28" i="24"/>
  <c r="I28" i="24"/>
  <c r="U18" i="24"/>
  <c r="U11" i="24"/>
  <c r="I11" i="24"/>
  <c r="U8" i="24"/>
  <c r="I8" i="24"/>
  <c r="J12" i="35" l="1"/>
  <c r="K12" i="35" s="1"/>
  <c r="AU52" i="24"/>
  <c r="AV57" i="24"/>
  <c r="AG7" i="24"/>
  <c r="AG40" i="24" s="1"/>
  <c r="AG49" i="24" s="1"/>
  <c r="C10" i="35"/>
  <c r="D10" i="35"/>
  <c r="D14" i="35" s="1"/>
  <c r="D23" i="35" s="1"/>
  <c r="AV18" i="24"/>
  <c r="AV41" i="24"/>
  <c r="AT87" i="24"/>
  <c r="AV52" i="24"/>
  <c r="F10" i="35"/>
  <c r="F8" i="35"/>
  <c r="E14" i="35"/>
  <c r="J92" i="24"/>
  <c r="H27" i="29"/>
  <c r="AG11" i="24"/>
  <c r="AG28" i="24"/>
  <c r="AG35" i="24"/>
  <c r="AG42" i="24"/>
  <c r="AJ41" i="24"/>
  <c r="AJ7" i="24"/>
  <c r="AI83" i="24"/>
  <c r="J49" i="24"/>
  <c r="J81" i="24"/>
  <c r="I72" i="24"/>
  <c r="AG72" i="24" s="1"/>
  <c r="AG73" i="24"/>
  <c r="W91" i="24"/>
  <c r="L40" i="24"/>
  <c r="I31" i="24"/>
  <c r="AI87" i="24"/>
  <c r="AJ52" i="24"/>
  <c r="J77" i="24"/>
  <c r="J85" i="24"/>
  <c r="AG32" i="24"/>
  <c r="AG38" i="24"/>
  <c r="AG66" i="24"/>
  <c r="W49" i="24"/>
  <c r="J91" i="24"/>
  <c r="V89" i="24"/>
  <c r="V100" i="24" s="1"/>
  <c r="W77" i="24"/>
  <c r="W85" i="24"/>
  <c r="W89" i="24" s="1"/>
  <c r="W100" i="24" s="1"/>
  <c r="U7" i="24"/>
  <c r="U83" i="24" s="1"/>
  <c r="U91" i="24" s="1"/>
  <c r="I41" i="24"/>
  <c r="AH84" i="24"/>
  <c r="U41" i="24"/>
  <c r="AH96" i="24"/>
  <c r="I63" i="24"/>
  <c r="AH88" i="24"/>
  <c r="I7" i="24"/>
  <c r="I52" i="24"/>
  <c r="U71" i="24"/>
  <c r="AH95" i="24"/>
  <c r="J14" i="35" l="1"/>
  <c r="J23" i="35" s="1"/>
  <c r="K23" i="35" s="1"/>
  <c r="AU71" i="24"/>
  <c r="AV71" i="24" s="1"/>
  <c r="AU87" i="24"/>
  <c r="U40" i="24"/>
  <c r="U81" i="24" s="1"/>
  <c r="K14" i="35"/>
  <c r="AT85" i="24"/>
  <c r="AG87" i="24"/>
  <c r="AS57" i="24"/>
  <c r="AS44" i="24"/>
  <c r="C12" i="35" s="1"/>
  <c r="AS8" i="24"/>
  <c r="E23" i="35"/>
  <c r="F23" i="35" s="1"/>
  <c r="F14" i="35"/>
  <c r="L77" i="24"/>
  <c r="J89" i="24"/>
  <c r="J100" i="24" s="1"/>
  <c r="AJ49" i="24"/>
  <c r="L49" i="24"/>
  <c r="AI91" i="24"/>
  <c r="AI85" i="24"/>
  <c r="AJ71" i="24"/>
  <c r="I88" i="24"/>
  <c r="AG63" i="24"/>
  <c r="AG88" i="24" s="1"/>
  <c r="AS41" i="24"/>
  <c r="X77" i="24"/>
  <c r="AJ40" i="24"/>
  <c r="AI81" i="24"/>
  <c r="I84" i="24"/>
  <c r="AG31" i="24"/>
  <c r="AG84" i="24" s="1"/>
  <c r="AH83" i="24"/>
  <c r="I83" i="24"/>
  <c r="AH92" i="24"/>
  <c r="AH94" i="24"/>
  <c r="U77" i="24"/>
  <c r="U85" i="24"/>
  <c r="U89" i="24" s="1"/>
  <c r="U100" i="24" s="1"/>
  <c r="I71" i="24"/>
  <c r="I87" i="24"/>
  <c r="U49" i="24"/>
  <c r="I40" i="24"/>
  <c r="AH85" i="24"/>
  <c r="AH87" i="24"/>
  <c r="H12" i="35" l="1"/>
  <c r="H14" i="35" s="1"/>
  <c r="H23" i="35" s="1"/>
  <c r="AS52" i="24"/>
  <c r="AS7" i="24"/>
  <c r="AS40" i="24" s="1"/>
  <c r="AS49" i="24" s="1"/>
  <c r="C8" i="35"/>
  <c r="C14" i="35" s="1"/>
  <c r="C23" i="35" s="1"/>
  <c r="AU77" i="24"/>
  <c r="AV77" i="24" s="1"/>
  <c r="AU85" i="24"/>
  <c r="AH91" i="24"/>
  <c r="AJ77" i="24"/>
  <c r="AG83" i="24"/>
  <c r="AG91" i="24" s="1"/>
  <c r="AS83" i="24"/>
  <c r="I92" i="24"/>
  <c r="AI89" i="24"/>
  <c r="AI100" i="24" s="1"/>
  <c r="I85" i="24"/>
  <c r="AG92" i="24"/>
  <c r="I49" i="24"/>
  <c r="I81" i="24"/>
  <c r="I91" i="24"/>
  <c r="I77" i="24"/>
  <c r="AH81" i="24"/>
  <c r="AH89" i="24" s="1"/>
  <c r="AH100" i="24" s="1"/>
  <c r="AS71" i="24" l="1"/>
  <c r="AS77" i="24" s="1"/>
  <c r="AS87" i="24"/>
  <c r="AS91" i="24" s="1"/>
  <c r="AT83" i="24"/>
  <c r="AT91" i="24" s="1"/>
  <c r="AG85" i="24"/>
  <c r="AG81" i="24"/>
  <c r="AG89" i="24" s="1"/>
  <c r="AG100" i="24" s="1"/>
  <c r="AS81" i="24"/>
  <c r="I89" i="24"/>
  <c r="I100" i="24" s="1"/>
  <c r="AS85" i="24" l="1"/>
  <c r="AT81" i="24"/>
  <c r="AT89" i="24" s="1"/>
  <c r="AT100" i="24" s="1"/>
  <c r="AS89" i="24"/>
  <c r="AS100" i="24" s="1"/>
  <c r="AU83" i="24" l="1"/>
  <c r="AU91" i="24" s="1"/>
  <c r="AV7" i="24"/>
  <c r="AU40" i="24"/>
  <c r="AU81" i="24" s="1"/>
  <c r="AU89" i="24" s="1"/>
  <c r="AU100" i="24" s="1"/>
  <c r="AV40" i="24" l="1"/>
  <c r="AU49" i="24"/>
  <c r="AV49" i="24" s="1"/>
</calcChain>
</file>

<file path=xl/sharedStrings.xml><?xml version="1.0" encoding="utf-8"?>
<sst xmlns="http://schemas.openxmlformats.org/spreadsheetml/2006/main" count="2323" uniqueCount="891">
  <si>
    <t>- 1. melléklet</t>
  </si>
  <si>
    <t>adatok eFt-ban</t>
  </si>
  <si>
    <t>A</t>
  </si>
  <si>
    <t>B</t>
  </si>
  <si>
    <t>C</t>
  </si>
  <si>
    <t>D</t>
  </si>
  <si>
    <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</si>
  <si>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</si>
  <si>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</si>
  <si>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</si>
  <si>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</si>
  <si>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</si>
  <si>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</si>
  <si>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</si>
  <si>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</si>
  <si>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</si>
  <si>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</si>
  <si>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</si>
  <si>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</si>
  <si>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</si>
  <si>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</si>
  <si>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</si>
  <si>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</si>
  <si>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</si>
  <si>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</si>
  <si>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</si>
  <si>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</si>
  <si>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</si>
  <si>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</si>
  <si>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</si>
  <si>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</si>
  <si>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</si>
  <si>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</si>
  <si>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</si>
  <si>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</si>
  <si>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</si>
  <si>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</si>
  <si>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</si>
  <si>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</si>
  <si>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</si>
  <si>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</si>
  <si>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</si>
  <si>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</si>
  <si>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</si>
  <si>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</si>
  <si>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</si>
  <si>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</si>
  <si>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</si>
  <si>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</si>
  <si>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</si>
  <si>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</si>
  <si>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</si>
  <si>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</si>
  <si>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</si>
  <si>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</si>
  <si>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</si>
  <si>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</si>
  <si>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</si>
  <si>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</si>
  <si>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</si>
  <si>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</si>
  <si>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</si>
  <si>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</si>
  <si>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Működési célú</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</si>
  <si>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</si>
  <si>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</si>
  <si>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</si>
  <si>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</si>
  <si>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</si>
  <si>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</si>
  <si>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</si>
  <si>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</si>
  <si>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</si>
  <si>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</si>
  <si>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</si>
  <si>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</si>
  <si>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</si>
  <si>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</si>
  <si>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</si>
  <si>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</si>
  <si>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</si>
  <si>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</si>
  <si>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</si>
  <si>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</si>
  <si>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</si>
  <si>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</si>
  <si>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</si>
  <si>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</si>
  <si>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</si>
  <si>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</si>
  <si>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</si>
  <si>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</si>
  <si>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</si>
  <si>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</si>
  <si>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</si>
  <si>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</si>
  <si>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</si>
  <si>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</si>
  <si>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</si>
  <si>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</si>
  <si>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</si>
  <si>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</si>
  <si>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</si>
  <si>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</si>
  <si>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</si>
  <si>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</si>
  <si>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</si>
  <si>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</si>
  <si>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</si>
  <si>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</si>
  <si>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</si>
  <si>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</si>
  <si>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</si>
  <si>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</si>
  <si>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</si>
  <si>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</si>
  <si>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</si>
  <si>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</si>
  <si>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</si>
  <si>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</si>
  <si>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</si>
  <si>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</si>
  <si>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</si>
  <si>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</si>
  <si>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</si>
  <si>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</si>
  <si>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</si>
  <si>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Irányító szervtől kapott támogatás</t>
  </si>
  <si>
    <t>Ebből:</t>
  </si>
  <si>
    <t>Felhalmozási célú</t>
  </si>
  <si>
    <t>A költségvetési hiány belső finanszírozása</t>
  </si>
  <si>
    <t>A költségvetési hiány külső finanszírozása</t>
  </si>
  <si>
    <t>Költségvetési hiány(-) / többlet(+)</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</si>
  <si>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</si>
  <si>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</si>
  <si>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</si>
  <si>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</si>
  <si>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</si>
  <si>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</si>
  <si>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</si>
  <si>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</si>
  <si>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</si>
  <si>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</si>
  <si>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</si>
  <si>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</si>
  <si>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</si>
  <si>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</si>
  <si>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</si>
  <si>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</si>
  <si>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</si>
  <si>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</si>
  <si>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</si>
  <si>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</si>
  <si>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</si>
  <si>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</si>
  <si>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</si>
  <si>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</si>
  <si>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</si>
  <si>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</si>
  <si>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</si>
  <si>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</si>
  <si>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Központi, irányító szervi támogatás folyósítása</t>
  </si>
  <si>
    <t>Ellátottak pénzbeli juttatásai</t>
  </si>
  <si>
    <t>Tartalomjegyzék</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</si>
  <si>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</si>
  <si>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</si>
  <si>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</si>
  <si>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</si>
  <si>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</si>
  <si>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</si>
  <si>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</si>
  <si>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</si>
  <si>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</si>
  <si>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</si>
  <si>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</si>
  <si>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</si>
  <si>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</si>
  <si>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</si>
  <si>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</si>
  <si>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</si>
  <si>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</si>
  <si>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</si>
  <si>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</si>
  <si>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</si>
  <si>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</si>
  <si>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</si>
  <si>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</si>
  <si>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</si>
  <si>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</si>
  <si>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</si>
  <si>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</si>
  <si>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</si>
  <si>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</si>
  <si>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</si>
  <si>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</si>
  <si>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</si>
  <si>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</si>
  <si>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</si>
  <si>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</si>
  <si>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</si>
  <si>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</si>
  <si>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</si>
  <si>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</si>
  <si>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</si>
  <si>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</si>
  <si>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</si>
  <si>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</si>
  <si>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</si>
  <si>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</si>
  <si>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</si>
  <si>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</si>
  <si>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</si>
  <si>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</si>
  <si>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</si>
  <si>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</si>
  <si>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</si>
  <si>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</si>
  <si>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</si>
  <si>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</si>
  <si>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</si>
  <si>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</si>
  <si>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</si>
  <si>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</si>
  <si>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</si>
  <si>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</si>
  <si>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</si>
  <si>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</si>
  <si>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</si>
  <si>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</si>
  <si>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</si>
  <si>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</si>
  <si>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</si>
  <si>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</si>
  <si>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</si>
  <si>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</si>
  <si>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</si>
  <si>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</si>
  <si>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Német Nemzetiségi Önkormányzat Mór engedélyezett alkalmazotti létszám kormányzati funkciók szerinti bontásban</t>
  </si>
  <si>
    <t>011140</t>
  </si>
  <si>
    <t>084032</t>
  </si>
  <si>
    <t>Országos és helyi nemzetiségi önkormányzatok igazgatási tevékenysége</t>
  </si>
  <si>
    <t>Civil szervezetek programtámoga-tása</t>
  </si>
  <si>
    <t>Közalkalmazott</t>
  </si>
  <si>
    <t>Közfoglal-koztatott</t>
  </si>
  <si>
    <t>Összesen:</t>
  </si>
  <si>
    <t>Német Nemzetiségi Önkormányzat Mór adósságot keletkeztető ügyletekből és kezességvállalásokból fennálló kötelezettségei</t>
  </si>
  <si>
    <t>H</t>
  </si>
  <si>
    <t>J</t>
  </si>
  <si>
    <t>MEGNEVEZÉS</t>
  </si>
  <si>
    <t>Adósságszolgálat</t>
  </si>
  <si>
    <t>ÖSSZES KÖTELEZETTSÉG</t>
  </si>
  <si>
    <t>Német Nemzetiségi Önkormányzat Mór saját bevételeinek részletezése az adósságot keletkeztető ügyletből származó tárgyévi fizetési kötelezettség megállapításához</t>
  </si>
  <si>
    <t>Bevételi jogcímek</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</si>
  <si>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</si>
  <si>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</si>
  <si>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</si>
  <si>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</si>
  <si>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</si>
  <si>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Kezességvállalással kapcsolatos megtérülés</t>
  </si>
  <si>
    <t>SAJÁT BEVÉTELEK ÖSSZESEN*</t>
  </si>
  <si>
    <t>*Az adósságot keletkeztető ügyletekhez történő hozzájárulás részletes szabályairól szóló 353/2011. (XII.31.) Korm. Rendelet 2.§ (1) bekezdése alapján.</t>
  </si>
  <si>
    <t>CÉLTARTALÉKOK ÉS ÁLTALÁNOS TARTALÉK</t>
  </si>
  <si>
    <t xml:space="preserve"> </t>
  </si>
  <si>
    <t xml:space="preserve">Céltartalékok  </t>
  </si>
  <si>
    <t>Fejlesztési célú</t>
  </si>
  <si>
    <t>Céltartalékok összesen</t>
  </si>
  <si>
    <t>Általános tartalékok összesen</t>
  </si>
  <si>
    <t>TARTALÉKOK ÖSSZESEN</t>
  </si>
  <si>
    <t xml:space="preserve">kiemelt előirányzatok, azon belül kormányzati funkció, feladat bontásban, </t>
  </si>
  <si>
    <t xml:space="preserve">elkülönítetten az európai uniós forrásból finanszírozott támogatással megvalósuló programok, projektek kiadásait, </t>
  </si>
  <si>
    <t>valamint az önkormányzat ilyen projekthez történő hozzájárulását</t>
  </si>
  <si>
    <t>Beruházások, felújítások, támogatás értékű felhalmozási kiadások, felhalmozási célú pénzeszközátadások</t>
  </si>
  <si>
    <t>Pénzma-radványból</t>
  </si>
  <si>
    <t>Fejlesztési hitelből</t>
  </si>
  <si>
    <t>EU támogatás</t>
  </si>
  <si>
    <t>Fejlesztési bevételből</t>
  </si>
  <si>
    <t>Működési bevételből</t>
  </si>
  <si>
    <t>finanszírozott fejlesztések</t>
  </si>
  <si>
    <t>Áthúzódó</t>
  </si>
  <si>
    <t>Beruházások</t>
  </si>
  <si>
    <t>Felújítások</t>
  </si>
  <si>
    <t>Felhalmozási célú pénzeszközátadások államháztartáson kívülre</t>
  </si>
  <si>
    <t>Fejlesztési célú céltartalékok</t>
  </si>
  <si>
    <t>Végösszesen:</t>
  </si>
  <si>
    <t>- 2. melléklet</t>
  </si>
  <si>
    <t>- 3. melléklet</t>
  </si>
  <si>
    <t>- 4. melléklet</t>
  </si>
  <si>
    <t>- 5. melléklet</t>
  </si>
  <si>
    <t>Céltartalékok és általános tartalék</t>
  </si>
  <si>
    <t>- 6. melléklet</t>
  </si>
  <si>
    <t>I</t>
  </si>
  <si>
    <t>K</t>
  </si>
  <si>
    <t>L</t>
  </si>
  <si>
    <t>M</t>
  </si>
  <si>
    <t>N</t>
  </si>
  <si>
    <t>O</t>
  </si>
  <si>
    <t>P</t>
  </si>
  <si>
    <t>Q</t>
  </si>
  <si>
    <t>R</t>
  </si>
  <si>
    <t>U</t>
  </si>
  <si>
    <t>V</t>
  </si>
  <si>
    <t>W</t>
  </si>
  <si>
    <t>X</t>
  </si>
  <si>
    <t>S</t>
  </si>
  <si>
    <t>T</t>
  </si>
  <si>
    <t>74.</t>
  </si>
  <si>
    <t>75.</t>
  </si>
  <si>
    <t>76.</t>
  </si>
  <si>
    <t>77.</t>
  </si>
  <si>
    <t>78.</t>
  </si>
  <si>
    <t>79.</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</si>
  <si>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</si>
  <si>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</si>
  <si>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</si>
  <si>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</si>
  <si>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</si>
  <si>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</si>
  <si>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</si>
  <si>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</si>
  <si>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</si>
  <si>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</si>
  <si>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</si>
  <si>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</si>
  <si>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</si>
  <si>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</si>
  <si>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</si>
  <si>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</si>
  <si>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</si>
  <si>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</si>
  <si>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</si>
  <si>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</si>
  <si>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</si>
  <si>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</si>
  <si>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</si>
  <si>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</si>
  <si>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</si>
  <si>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</si>
  <si>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</si>
  <si>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</si>
  <si>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</si>
  <si>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</si>
  <si>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</si>
  <si>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</si>
  <si>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</si>
  <si>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</si>
  <si>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</si>
  <si>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</si>
  <si>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</si>
  <si>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</si>
  <si>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</si>
  <si>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</si>
  <si>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</si>
  <si>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</si>
  <si>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</si>
  <si>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</si>
  <si>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</si>
  <si>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</si>
  <si>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</si>
  <si>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</si>
  <si>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</si>
  <si>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</si>
  <si>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</si>
  <si>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</si>
  <si>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</si>
  <si>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</si>
  <si>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</si>
  <si>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</si>
  <si>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</si>
  <si>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</si>
  <si>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</si>
  <si>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</si>
  <si>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</si>
  <si>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</si>
  <si>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</si>
  <si>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</si>
  <si>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</si>
  <si>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</si>
  <si>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</si>
  <si>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</si>
  <si>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</si>
  <si>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</si>
  <si>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</si>
  <si>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</si>
  <si>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</si>
  <si>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</si>
  <si>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</si>
  <si>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</si>
  <si>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</si>
  <si>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</si>
  <si>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</si>
  <si>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</si>
  <si>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</si>
  <si>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</si>
  <si>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</si>
  <si>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</si>
  <si>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</si>
  <si>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</si>
  <si>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</si>
  <si>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</si>
  <si>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</si>
  <si>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</si>
  <si>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</si>
  <si>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</si>
  <si>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</si>
  <si>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</si>
  <si>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</si>
  <si>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</si>
  <si>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</si>
  <si>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</si>
  <si>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</si>
  <si>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</si>
  <si>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</si>
  <si>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</si>
  <si>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</si>
  <si>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</si>
  <si>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</si>
  <si>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</si>
  <si>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</si>
  <si>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</si>
  <si>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</si>
  <si>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</si>
  <si>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</si>
  <si>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</si>
  <si>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</si>
  <si>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</si>
  <si>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</si>
  <si>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</si>
  <si>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</si>
  <si>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</si>
  <si>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</si>
  <si>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</si>
  <si>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</si>
  <si>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</si>
  <si>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</si>
  <si>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</si>
  <si>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</si>
  <si>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</si>
  <si>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</si>
  <si>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</si>
  <si>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</si>
  <si>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</si>
  <si>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</si>
  <si>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</si>
  <si>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</si>
  <si>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</si>
  <si>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</si>
  <si>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</si>
  <si>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</si>
  <si>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</si>
  <si>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</si>
  <si>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</si>
  <si>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</si>
  <si>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</si>
  <si>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</si>
  <si>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</si>
  <si>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</si>
  <si>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</si>
  <si>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</si>
  <si>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</si>
  <si>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</si>
  <si>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</si>
  <si>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</si>
  <si>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</si>
  <si>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</si>
  <si>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</si>
  <si>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</si>
  <si>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</si>
  <si>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</si>
  <si>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</si>
  <si>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</si>
  <si>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</si>
  <si>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</si>
  <si>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</si>
  <si>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</si>
  <si>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</si>
  <si>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</si>
  <si>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</si>
  <si>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</si>
  <si>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</si>
  <si>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</si>
  <si>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</si>
  <si>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</si>
  <si>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</si>
  <si>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</si>
  <si>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</si>
  <si>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</si>
  <si>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</si>
  <si>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</si>
  <si>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</si>
  <si>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</si>
  <si>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</si>
  <si>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</si>
  <si>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</si>
  <si>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</si>
  <si>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</si>
  <si>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</si>
  <si>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</si>
  <si>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</si>
  <si>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011140 Országos és helyi nemzetiségi önkormányzatok igazgatási tevékenysége eredeti előirányzat</t>
  </si>
  <si>
    <t>011140 Országos és helyi nemzetiségi önkormányzatok igazgatási tevékenysége módosított előirányzat</t>
  </si>
  <si>
    <t>084032 Civil szervezetek programtámogatása eredeti előirányzat</t>
  </si>
  <si>
    <t>084032 Civil szervezetek programtámogatása módosított előirányzat</t>
  </si>
  <si>
    <t>ÖNKORMÁNYZAT EREDETI ELŐIRÁNYZAT ÖSSZESEN</t>
  </si>
  <si>
    <t>ÖNKORMÁNYZAT MÓDOSÍTOTT ELŐIRÁNYZAT ÖSSZESEN</t>
  </si>
  <si>
    <t>Összeg</t>
  </si>
  <si>
    <t>01</t>
  </si>
  <si>
    <t>01        Alaptevékenység költségvetési bevételei</t>
  </si>
  <si>
    <t>02</t>
  </si>
  <si>
    <t>02        Alaptevékenység költségvetési kiadásai</t>
  </si>
  <si>
    <t>03</t>
  </si>
  <si>
    <t>I          Alaptevékenység költségvetési egyenlege (=01-02)</t>
  </si>
  <si>
    <t>04</t>
  </si>
  <si>
    <t>03        Alaptevékenység finanszírozási bevételei</t>
  </si>
  <si>
    <t>06</t>
  </si>
  <si>
    <t>II         Alaptevékenység finanszírozási egyenlege (=03-04)</t>
  </si>
  <si>
    <t>07</t>
  </si>
  <si>
    <t>A)        Alaptevékenység maradványa (=±I±II)</t>
  </si>
  <si>
    <t>15</t>
  </si>
  <si>
    <t>C)        Összes maradvány (=A+B)</t>
  </si>
  <si>
    <t>17</t>
  </si>
  <si>
    <t>E)        Alaptevékenység szabad maradványa (=A-D)</t>
  </si>
  <si>
    <t>Előző időszak</t>
  </si>
  <si>
    <t>Módosítások (+/-)</t>
  </si>
  <si>
    <t>Tárgyi időszak</t>
  </si>
  <si>
    <t>A/II/2 Gépek, berendezések, felszerelések, járművek</t>
  </si>
  <si>
    <t>A/II Tárgyi eszközök  (=A/II/1+...+A/II/5)</t>
  </si>
  <si>
    <t>A) NEMZETI VAGYONBA TARTOZÓ BEFEKTETETT ESZKÖZÖK (=A/I+A/II+A/III+A/IV)</t>
  </si>
  <si>
    <t>C/II/1 Forintpénztár</t>
  </si>
  <si>
    <t>C/II Pénztárak, csekkek, betétkönyvek (=C/II/1+C/II/2+C/II/3)</t>
  </si>
  <si>
    <t>C/III/1 Kincstáron kívüli forintszámlák</t>
  </si>
  <si>
    <t>C/III Forintszámlák (=C/III/1+C/III/2)</t>
  </si>
  <si>
    <t>C) PÉNZESZKÖZÖK (=C/I+…+C/IV)</t>
  </si>
  <si>
    <t>ESZKÖZÖK ÖSSZESEN (=A+B+C+D+E+F)</t>
  </si>
  <si>
    <t>G/I  Nemzeti vagyon induláskori értéke</t>
  </si>
  <si>
    <t>G/III Egyéb eszközök induláskori értéke és változásai</t>
  </si>
  <si>
    <t>G/IV Felhalmozott eredmény</t>
  </si>
  <si>
    <t>G/VI Mérleg szerinti eredmény</t>
  </si>
  <si>
    <t>G/ SAJÁT TŐKE  (= G/I+…+G/VI)</t>
  </si>
  <si>
    <t>H/III/1 Kapott előlegek</t>
  </si>
  <si>
    <t>H) KÖTELEZETTSÉGEK (=H/I+H/II+H/III)</t>
  </si>
  <si>
    <t>FORRÁSOK ÖSSZESEN (=G+H+I+J)</t>
  </si>
  <si>
    <t>A Német Nemzetiségi Önkormányzat Mór eredménykimutatása</t>
  </si>
  <si>
    <t>Német Nemzetiségi Önkormányzat Mór vagyonkimutatása</t>
  </si>
  <si>
    <t>Német Nemzetiségi Önkormányzat Mór</t>
  </si>
  <si>
    <t>ESZKÖZÖK</t>
  </si>
  <si>
    <t>A)</t>
  </si>
  <si>
    <t xml:space="preserve"> BEFEKTETETT ESZKÖZÖK</t>
  </si>
  <si>
    <t xml:space="preserve">I. </t>
  </si>
  <si>
    <t>Immateriális javak</t>
  </si>
  <si>
    <t>1.1.</t>
  </si>
  <si>
    <t>Forgalomképtelen immateriális javak</t>
  </si>
  <si>
    <t>1.2.</t>
  </si>
  <si>
    <t>Korlátozottan forgalomképes immateriális javak</t>
  </si>
  <si>
    <t>1.3.</t>
  </si>
  <si>
    <t>Forgalomképes immateriális javak</t>
  </si>
  <si>
    <t>Tárgyi eszközök</t>
  </si>
  <si>
    <t>Ingatlanok és a kapcsolódó vagyoni értékű jogok</t>
  </si>
  <si>
    <t>Forgalomképtelen ingatlanok és a kapcsolódó vagyoni értékű jogok</t>
  </si>
  <si>
    <t>Korlátozottan forgalomképes ingatlanok és a kapcsolódó vagyoni értékű jogok</t>
  </si>
  <si>
    <t>Forgalomképes ingatlanok és a kapcsolódó vagyoni értékű jogok</t>
  </si>
  <si>
    <t>Gépek, berendezések és felszerelések</t>
  </si>
  <si>
    <t>2.1.</t>
  </si>
  <si>
    <t>Forgalomképtelen gépek, berendezések és felszerelések</t>
  </si>
  <si>
    <t>2.2.</t>
  </si>
  <si>
    <t>Korlátozottan forgalomképes gépek, berendezések és felszerelések</t>
  </si>
  <si>
    <t>2.3.</t>
  </si>
  <si>
    <t>Forgalomképes gépek, berendezések és felszerelések</t>
  </si>
  <si>
    <t>Beruházások, felújítások</t>
  </si>
  <si>
    <t>Tárgyi eszközök értékhelyesbítése (forgalomképes)</t>
  </si>
  <si>
    <t>Befektetett pénzügyi eszközök</t>
  </si>
  <si>
    <t>Tartós részesedések</t>
  </si>
  <si>
    <t>Tartós hitelviszonyt megtestesítő értékpapírok (forgalomképes)</t>
  </si>
  <si>
    <t>Befektetett pénzügyi eszközök értékhelyesbítése (forgalomképes)</t>
  </si>
  <si>
    <t>Koncesszióba, vagyonkezelésbe adott eszközök (korlátozottan forgalomképes)</t>
  </si>
  <si>
    <t>Koncesszióba, vagyonkezelésbe adott eszközök</t>
  </si>
  <si>
    <t>Koncesszióba, vagyonkezelésbe adott eszközök értékhelyesbítése</t>
  </si>
  <si>
    <t>B.)</t>
  </si>
  <si>
    <t>NEMZETI VAGYONBA TARTOZÓ FORGÓESZKÖZÖK</t>
  </si>
  <si>
    <t>Készletek (forgalomképes)</t>
  </si>
  <si>
    <t>Értékpapírok (forgalomképes)</t>
  </si>
  <si>
    <t>Nem tartós részesedések</t>
  </si>
  <si>
    <t>Forgatási célú hitelviszonyt megtestesítő értékpapírok (forgalomképes)</t>
  </si>
  <si>
    <t>C.)</t>
  </si>
  <si>
    <t>PÉNZESZKÖZÖK (forgalomképes)</t>
  </si>
  <si>
    <t>D.)</t>
  </si>
  <si>
    <t>KÖVETELÉSEK (forgalomképes)</t>
  </si>
  <si>
    <t>Költségvetési évben esedékes követelések</t>
  </si>
  <si>
    <t>Költségvetési évet követően esedékes követelések</t>
  </si>
  <si>
    <t>Követelés jellegű sajátos elszámolások</t>
  </si>
  <si>
    <t>E.)</t>
  </si>
  <si>
    <t>EGYÉB SAJÁTOS ESZKÖZOLDALI ELSZÁMOLÁSOK (forgalomképes)</t>
  </si>
  <si>
    <t>F.)</t>
  </si>
  <si>
    <t>AKTÍV IDŐBELI ELHATÁROLÁSOK</t>
  </si>
  <si>
    <t>FORRÁSOK</t>
  </si>
  <si>
    <t>G.)</t>
  </si>
  <si>
    <t>SAJÁT TŐKE</t>
  </si>
  <si>
    <t>Nemzeti vagyon induláskori értéke</t>
  </si>
  <si>
    <t>Nemzeti vagyon változásai</t>
  </si>
  <si>
    <t>Egyéb eszközök induláskori értéke és változásai</t>
  </si>
  <si>
    <t>Felhalmozott eredmény</t>
  </si>
  <si>
    <t>V.</t>
  </si>
  <si>
    <t>Eszközök értékhelyesbítésének forrása</t>
  </si>
  <si>
    <t>VI.</t>
  </si>
  <si>
    <t>Mérleg szerinti eredmény</t>
  </si>
  <si>
    <t>H.)</t>
  </si>
  <si>
    <t>KÖTELEZETTSÉGEK</t>
  </si>
  <si>
    <t>Költségvetési évben esedékes kötelezettségek</t>
  </si>
  <si>
    <t>Költségvetési évet követően esedékes kötelezettségek</t>
  </si>
  <si>
    <t>Kötelezettség jellegű sajátos elszámolások</t>
  </si>
  <si>
    <t>I.)</t>
  </si>
  <si>
    <t>EGYÉB SAJÁTOS FORRÁSOLDALI ELSZÁMOLÁSOK</t>
  </si>
  <si>
    <t>J.)</t>
  </si>
  <si>
    <t>KINCSTÁRI SZÁMLAVEZETÉSSEL KAPCSOLATOS ELSZÁMOLÁSOK</t>
  </si>
  <si>
    <t>K.)</t>
  </si>
  <si>
    <t>PASSZÍV IDŐBELI ELHATÁROLÁSOK</t>
  </si>
  <si>
    <t>Tájékoztató</t>
  </si>
  <si>
    <t>Államháztartási mérlegek és kimutatások</t>
  </si>
  <si>
    <t>a zárszámadási rendelet-tervezet előterjesztéséhez</t>
  </si>
  <si>
    <t>Az Államháztartásról szóló 2011. évi CXCV. törvény 91. § (2) bekezdésében megfogalmazottak alapján a zárszámadási rendelet-tervezet előterjesztésének tájékoztatásként tartalmaznia kell az alábbi mérlegeket, kimutatásokat.</t>
  </si>
  <si>
    <t>Az elkészített és csatolt mérlegek, kimutatások:</t>
  </si>
  <si>
    <t>1. tájékoztató</t>
  </si>
  <si>
    <t>2. tájékoztató</t>
  </si>
  <si>
    <t>Német Nemzetiségi Önkormányzat Mór pénzeszközei változásának levezetése</t>
  </si>
  <si>
    <t>3. tájékoztató</t>
  </si>
  <si>
    <t>Német Nemzetiségi Önkormányzat Mór többéves kihatással járó döntéseinek számszerűsítése évenkénti bontásban és összesítve</t>
  </si>
  <si>
    <t>4. tájékoztató</t>
  </si>
  <si>
    <t>Az önkormányzat által adott közvetett támogatások (kedvezmények)</t>
  </si>
  <si>
    <t>5. tájékoztató</t>
  </si>
  <si>
    <t>Német Nemzetiségi Önkormányzat Mór adósságának állománya lejárat, adósságot keletkeztető ügyletek, bel- és külföldi irányú kötelezettségek szerinti bontásban</t>
  </si>
  <si>
    <t>6. tájékoztató</t>
  </si>
  <si>
    <t>Német Nemzetiségi Önkormányzat Mór a Stabilitási törvény 3. §-a szerinti adósságot keletkeztető ügyleteinek részletezése</t>
  </si>
  <si>
    <t>7. tájékoztató</t>
  </si>
  <si>
    <t>Az önkormányzat tulajdonában álló gazdálkodó szervezetek működéséből származó kötelezettségek, a részesedések alakulása</t>
  </si>
  <si>
    <t>8. tájékoztató</t>
  </si>
  <si>
    <t>1. tájékoztató tábla</t>
  </si>
  <si>
    <t>BEVÉTELEK</t>
  </si>
  <si>
    <t>Teljesítés %-ban</t>
  </si>
  <si>
    <t>KIADÁSOK</t>
  </si>
  <si>
    <t>Működési mérleg</t>
  </si>
  <si>
    <t>Működési bevételek összesen</t>
  </si>
  <si>
    <t>Működési célú finanszírozási bevételek</t>
  </si>
  <si>
    <t>Hitel-, kölcsön felvétel államháztartáson kívülről</t>
  </si>
  <si>
    <t>Működési kiadások összesen</t>
  </si>
  <si>
    <t>Felhalmozási mérleg</t>
  </si>
  <si>
    <t>Felhalmozási bevételek összesen</t>
  </si>
  <si>
    <t>Felhalmozási kiadások összesen</t>
  </si>
  <si>
    <t>Bevételek mindösszesen</t>
  </si>
  <si>
    <t>Kiadások mindösszesen</t>
  </si>
  <si>
    <t>2. tájékoztató tábla</t>
  </si>
  <si>
    <t>PÉNZESZKÖZÖK VÁLTOZÁSÁNAK LEVEZETÉSE</t>
  </si>
  <si>
    <t>Sor-szám</t>
  </si>
  <si>
    <t>Nyitó pénzkészlet</t>
  </si>
  <si>
    <t>Pénzforgalmi bevételek   ( + )</t>
  </si>
  <si>
    <t>Pénzforgalmi kiadások    ( - )</t>
  </si>
  <si>
    <t> Bankszámlák egyenlege</t>
  </si>
  <si>
    <t> Pénztárak és betétkönyvek egyenlege</t>
  </si>
  <si>
    <t>3. tájékoztató tábla</t>
  </si>
  <si>
    <t>Német Nemzetiségi Önkormányzat Mór többéves kihatással járó döntéseinek</t>
  </si>
  <si>
    <t>számszerűsítése évenkénti bontásban és összesítve</t>
  </si>
  <si>
    <t>Sz.</t>
  </si>
  <si>
    <t>Kiadási</t>
  </si>
  <si>
    <t>2022.</t>
  </si>
  <si>
    <t>2023.</t>
  </si>
  <si>
    <t>2024.</t>
  </si>
  <si>
    <t>2025.</t>
  </si>
  <si>
    <t>2026.</t>
  </si>
  <si>
    <t>2027.</t>
  </si>
  <si>
    <t>2028.</t>
  </si>
  <si>
    <t>2029.</t>
  </si>
  <si>
    <t>2030.</t>
  </si>
  <si>
    <t>előirányzat</t>
  </si>
  <si>
    <t>év</t>
  </si>
  <si>
    <t>összesen:</t>
  </si>
  <si>
    <t>4. tájékoztató tábla</t>
  </si>
  <si>
    <t>Német Nemzetiségi Önkormányzat Mór által adott közvetett támogatások (kedvezmények)</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</si>
  <si>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</si>
  <si>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</si>
  <si>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</si>
  <si>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</si>
  <si>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</si>
  <si>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</si>
  <si>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</si>
  <si>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-ebből:    Építményadó</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</si>
  <si>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</si>
  <si>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</si>
  <si>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</si>
  <si>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</si>
  <si>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</si>
  <si>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</si>
  <si>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</si>
  <si>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</si>
  <si>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</si>
  <si>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Talajterhelési díj, pótlék</t>
  </si>
  <si>
    <t>Egyéb nyújtott kedvezmény vagy kölcsön elengedése</t>
  </si>
  <si>
    <t>5. tájékoztató tábla</t>
  </si>
  <si>
    <t>H=(D+…+G)</t>
  </si>
  <si>
    <t>I=(C+H)</t>
  </si>
  <si>
    <t xml:space="preserve">Adósságállomány 
eszközök szerint </t>
  </si>
  <si>
    <t>Nem lejárt</t>
  </si>
  <si>
    <t>Lejárt</t>
  </si>
  <si>
    <t>Nem lejárt, lejárt összes tartozás</t>
  </si>
  <si>
    <t>1-90 nap közötti</t>
  </si>
  <si>
    <t>91-180 nap közötti</t>
  </si>
  <si>
    <t>181-360 nap közötti</t>
  </si>
  <si>
    <t>360 napon 
túli</t>
  </si>
  <si>
    <t>Összes lejárt tartozás</t>
  </si>
  <si>
    <t>I. Belföldi hitelezők</t>
  </si>
  <si>
    <t>I/1.</t>
  </si>
  <si>
    <t>Költségvetési évben esedékes kötelezettségek személyi juttatásokra</t>
  </si>
  <si>
    <t>Költségvetési évben esedékes kötelezettségek munkaadókat terhelő járulékokra és szociális hozzájárulási adóra</t>
  </si>
  <si>
    <t>Költségvetési évben esedékes kötelezettségek dologi kiadásokra</t>
  </si>
  <si>
    <t>Költségvetési évben esedékes kötelezettségek ellátottak pénzbeli juttatásaira</t>
  </si>
  <si>
    <t>Költségvetési évben esedékes kötelezettségek egyéb működési célú kiadásokra</t>
  </si>
  <si>
    <t>Költségvetési évben esedékes kötelezettségek beruházásokra</t>
  </si>
  <si>
    <t>Költségvetési évben esedékes kötelezettségek felújításokra</t>
  </si>
  <si>
    <t>Költségvetési évben esedékes kötelezettségek egyéb felhalmozási célú kiadásokra</t>
  </si>
  <si>
    <t>Költségvetési évben esedékes kötelezettségek finanszírozási kiadásokra</t>
  </si>
  <si>
    <t>I/2.</t>
  </si>
  <si>
    <t>Költségvetési évet követően esedékes kötelezettségek személyi juttatásokra</t>
  </si>
  <si>
    <t>Költségvetési évet követően esedékes kötelezettségek munkaadókat terhelő járulékokra és szociális hozzájárulási adóra</t>
  </si>
  <si>
    <t>Költségvetési évet követően esedékes kötelezettségek dologi kiadásokra</t>
  </si>
  <si>
    <t>Költségvetési évet követően esedékes kötelezettségek ellátottak pénzbeli juttatásaira</t>
  </si>
  <si>
    <t>Költségvetési évet követően esedékes kötelezettségek egyéb működési célú kiadásokra</t>
  </si>
  <si>
    <t>Költségvetési évet követőn esedékes kötelezettségek beruházásokra</t>
  </si>
  <si>
    <t>Költségvetési évet követően esedékes kötelezettségek felújításokra</t>
  </si>
  <si>
    <t>Költségvetési évet követően esedékes kötelezettségek egyéb felhalmozási célú kiadásokra</t>
  </si>
  <si>
    <t>Költségvetési évet követően esedékes kötelezettségek finanszírozási kiadásokra</t>
  </si>
  <si>
    <t>I/3.</t>
  </si>
  <si>
    <t>Kapott előlegek</t>
  </si>
  <si>
    <t>Továbbadási célból folyósított támogatások, ellátások elszámolása</t>
  </si>
  <si>
    <t>Más szervezetet megillető bevételek elszámolása</t>
  </si>
  <si>
    <t>Forgótőke elszámolása</t>
  </si>
  <si>
    <t>Vagyonkezelésbe vett eszközökkel kapcsolatos visszapótlási kötelezettség elszámolása</t>
  </si>
  <si>
    <t>Nem társadalombiztosítás pénzügyi alapjait terhelő kifizetett ellátások megtérítésének elszámolása</t>
  </si>
  <si>
    <t>Munkáltató által korengedményes nyugdíjhoz megfizetett hozzájárulás elszámolása</t>
  </si>
  <si>
    <t>Belföldi összesen:</t>
  </si>
  <si>
    <t>II. Külföldi hitelezők</t>
  </si>
  <si>
    <t>Külföldi összesen:</t>
  </si>
  <si>
    <t>Adósságállomány mindösszesen:</t>
  </si>
  <si>
    <t>Német Nemzetiségi Önkormányzat Mór várható saját bevételeinek részletezése a költségvetési évet követő három évre</t>
  </si>
  <si>
    <t>Sorszám</t>
  </si>
  <si>
    <t>Saját bevétel és adósságot keletkeztető ügyletből eredő fizetési kötelezettség összegei</t>
  </si>
  <si>
    <t>-</t>
  </si>
  <si>
    <t>Saját bevételek (01+… .+07)</t>
  </si>
  <si>
    <t xml:space="preserve">Saját bevételek  (07. sor)  50%-a </t>
  </si>
  <si>
    <t>Előző év(ek)ben keletkezett tárgyévi fizetési kötelezettség (10+…..+16)</t>
  </si>
  <si>
    <t>Felvett, átvállalt hitel és annak tőketartozása</t>
  </si>
  <si>
    <t>Felvett, átvállalt kölcsön és annak tőketartozása</t>
  </si>
  <si>
    <t>Hitelviszonyt megtestesítő értékpapír</t>
  </si>
  <si>
    <t>Adott váltó</t>
  </si>
  <si>
    <t>Pénzügyi lízing</t>
  </si>
  <si>
    <t>Halasztott fizetés</t>
  </si>
  <si>
    <t>Kezességvállalásból eredő fizetési kötelezettség</t>
  </si>
  <si>
    <t>Tárgyévben keletkezett, illetve keletkező, tárgyévet terhelő fizetési kötelezettség (18+…..+24)</t>
  </si>
  <si>
    <t>Fizetési kötelezettség összesen (09+17)</t>
  </si>
  <si>
    <t>Fizetési kötelezettséggel csökkentett saját bevétel (08-25)</t>
  </si>
  <si>
    <t>7. tájékoztató tábla</t>
  </si>
  <si>
    <t>Kötelezettségek</t>
  </si>
  <si>
    <t>I. Hátrasorolt kötelezettségek</t>
  </si>
  <si>
    <t>II. Hosszú lejáratú kötelezettségek</t>
  </si>
  <si>
    <t>III. Rövid lejáratú kötelezettségek</t>
  </si>
  <si>
    <t>Részesedések</t>
  </si>
  <si>
    <t>8. tájékoztató tábla</t>
  </si>
  <si>
    <t>Lamberg-kastély Kulturális Központ</t>
  </si>
  <si>
    <t>Móri Napsugár Óvoda</t>
  </si>
  <si>
    <t>Móri Pitypang Óvoda</t>
  </si>
  <si>
    <t>Módosított előirányzat</t>
  </si>
  <si>
    <t>I.1.08.</t>
  </si>
  <si>
    <t>Elvonások és befizetések bevételei</t>
  </si>
  <si>
    <t>INTÉZMÉNYI KÖLTSÉGVETÉSI BEVÉTELEK ÖSSZESEN (I.+II.)</t>
  </si>
  <si>
    <t>Belföldi finanszírozás bevételei</t>
  </si>
  <si>
    <t>III.4.01.</t>
  </si>
  <si>
    <t>Államháztartáson belüli megelőlegezések</t>
  </si>
  <si>
    <t>INTÉZMÉNYI BEVÉTELEK ÖSSZESEN (I.+II.+III.+IV.)</t>
  </si>
  <si>
    <t>I.4.56.</t>
  </si>
  <si>
    <t>Elvonások és befizetések</t>
  </si>
  <si>
    <t>INTÉZMÉNYI KÖLTSÉGVETÉSI KIADÁSOK ÖSSZESEN (I.+II.)</t>
  </si>
  <si>
    <t>INTÉZMÉNYI KIADÁSOK ÖSSZESEN (I.+II.+III.+IV.)</t>
  </si>
  <si>
    <t>- 7. melléklet</t>
  </si>
  <si>
    <t>- 8. melléklet</t>
  </si>
  <si>
    <t>A Német Nemzetiségi Önkormányzat Mór mérlege</t>
  </si>
  <si>
    <t>- 9. melléklet</t>
  </si>
  <si>
    <t>- 10. melléklet</t>
  </si>
  <si>
    <t>A Német Nemzetiségi Önkormányzat Mór vagyonkimutatása</t>
  </si>
  <si>
    <t>2031.</t>
  </si>
  <si>
    <t>Meseház Óvoda- Bölcsőde</t>
  </si>
  <si>
    <t>2032.</t>
  </si>
  <si>
    <t>H/I/3 Költségvetési évben esedékes kötelezettségek dologi kiadásokra</t>
  </si>
  <si>
    <t>H/I Költségvetési évben esedékes kötelezettségek (=H/I/1+…+H/I/9)</t>
  </si>
  <si>
    <t>2033.</t>
  </si>
  <si>
    <t>Kisértékű eszközbeszerzés</t>
  </si>
  <si>
    <t>D/III/1 Adott előlegek (=D/III/1a+…+D/III/1f)</t>
  </si>
  <si>
    <t>D/III/1c - ebből: készletekre adott előlegek</t>
  </si>
  <si>
    <t>D/III Követelés jellegű sajátos elszámolások (=D/III/1+…+D/III/9)</t>
  </si>
  <si>
    <t>E/I/3 Adott előleghez kapcsolódó előzetesen felszámított nem levonható általános forgalmi adó</t>
  </si>
  <si>
    <t>E/I Előzetesen felszámított általános forgalmi adó elszámolása (=E/I/1+…+E/I/4)</t>
  </si>
  <si>
    <t>Költségvetési bevételek (36. sor)</t>
  </si>
  <si>
    <t>Költségvetési kiadások (67. sor)</t>
  </si>
  <si>
    <t>Költségvetési egyenleg (77. sor - 81. sor)</t>
  </si>
  <si>
    <t>Költségvetési bevételek (132. sor)</t>
  </si>
  <si>
    <t>Költségvetési kiadások (163. sor)</t>
  </si>
  <si>
    <t>Költségvetési egyenleg (173. sor - 177. sor)</t>
  </si>
  <si>
    <t>Költségvetési kiadások (259. sor)</t>
  </si>
  <si>
    <t>Költségvetési egyenleg (269. sor - 273. sor)</t>
  </si>
  <si>
    <t>Költségvetési bevételek (228. sor)</t>
  </si>
  <si>
    <t>2034.</t>
  </si>
  <si>
    <t>D/I/6 Költségvetési évben esedékes követelések működési célú átvett pénzeszközre (&gt;=D/I/6a+D/I/6b+D/I/6c)</t>
  </si>
  <si>
    <t>D/I Költségvetési évben esedékes követelések (=D/I/1+…+D/I/8)</t>
  </si>
  <si>
    <t>D) KÖVETELÉSEK  (=D/I+D/II+D/III)</t>
  </si>
  <si>
    <t>E) EGYÉB SAJÁTOS ELSZÁMOLÁSOK (=E/I+E/II+E/III)</t>
  </si>
  <si>
    <t>H/III Kötelezettség jellegű sajátos elszámolások (=H/III/1+…+H/III/10)</t>
  </si>
  <si>
    <t>02 Eszközök és szolgáltatások értékesítése nettó eredményszemléletű bevételei</t>
  </si>
  <si>
    <t>I Tevékenység nettó eredményszemléletű bevétele (=01+02+03)</t>
  </si>
  <si>
    <t>07 Egyéb működési célú támogatások eredményszemléletű bevételei</t>
  </si>
  <si>
    <t>09 Különféle egyéb eredményszemléletű bevételek</t>
  </si>
  <si>
    <t>III Egyéb eredményszemléletű bevételek (=06+07+08+09)</t>
  </si>
  <si>
    <t>10 Anyagköltség</t>
  </si>
  <si>
    <t>11 Igénybe vett szolgáltatások értéke</t>
  </si>
  <si>
    <t>IV Anyagjellegű ráfordítások (=10+11+12+13)</t>
  </si>
  <si>
    <t>15 Személyi jellegű egyéb kifizetések</t>
  </si>
  <si>
    <t>16 Bérjárulékok</t>
  </si>
  <si>
    <t>V Személyi jellegű ráfordítások (=14+15+16)</t>
  </si>
  <si>
    <t>VI Értékcsökkenési leírás</t>
  </si>
  <si>
    <t>VII Egyéb ráfordítások</t>
  </si>
  <si>
    <t>A)  TEVÉKENYSÉGEK EREDMÉNYE (=I±II+III-IV-V-VI-VII)</t>
  </si>
  <si>
    <t>C)  MÉRLEG SZERINTI EREDMÉNY (=±A±B)</t>
  </si>
  <si>
    <t>018030 Támogatási célú finanszírozási műveletek eredeti előirányzat</t>
  </si>
  <si>
    <t>018030 Támogatási célú finanszírozási műveletek módosított előirányzat</t>
  </si>
  <si>
    <t>9. tájékoztató</t>
  </si>
  <si>
    <t>A Német Nemzetiségi Önkormányzat Mór elnökének nyilatkozata a  belső kontrollrendszer működéséről</t>
  </si>
  <si>
    <t>AA</t>
  </si>
  <si>
    <t>AB</t>
  </si>
  <si>
    <t>AC</t>
  </si>
  <si>
    <t>AD</t>
  </si>
  <si>
    <t>AE</t>
  </si>
  <si>
    <t>AF</t>
  </si>
  <si>
    <t>AG</t>
  </si>
  <si>
    <t>AH</t>
  </si>
  <si>
    <t>2022. évi teljesítés</t>
  </si>
  <si>
    <t>2035.</t>
  </si>
  <si>
    <t>Költségvetési bevételek (324. sor)</t>
  </si>
  <si>
    <t>Költségvetési kiadások (355. sor)</t>
  </si>
  <si>
    <t>Költségvetési egyenleg 365. sor - 369. sor)</t>
  </si>
  <si>
    <t>Szellemi termékek</t>
  </si>
  <si>
    <t>A/I Immateriális javak (=A/I/1+A/I/2+A/I/3)</t>
  </si>
  <si>
    <t>018030</t>
  </si>
  <si>
    <t>Támogatási célú finanszírozási műveletek</t>
  </si>
  <si>
    <t>Német Nemzetiségi Önkormányzat Mór 2023. évi engedélyezett létszáma</t>
  </si>
  <si>
    <t>Német Nemzetiségi Önkormányzat Mór 2023.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</si>
  <si>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A Német Nemzetiségi Önkormányzat 2023. évi maradványkimutatása</t>
  </si>
  <si>
    <t>Német Nemzetiségi Önkormányzat Mór adósságának állománya lejárat, adósságot keletkeztető ügyletek, bel- és külföldi irányú kötelezettségek szerinti bontásban 
2023. december 31-én</t>
  </si>
  <si>
    <t>2036.</t>
  </si>
  <si>
    <r>
      <t>Záró pénzkészlet 2023. december 31-én
e</t>
    </r>
    <r>
      <rPr>
        <i/>
        <sz val="12"/>
        <rFont val="Arial"/>
        <family val="2"/>
        <charset val="238"/>
      </rPr>
      <t>bből:</t>
    </r>
  </si>
  <si>
    <t>2023. évi követelés jellegű elszámolások és kötelezettség jellegű elszámolások változásának egyenlege</t>
  </si>
  <si>
    <t>2023. évi eredeti előirányzat</t>
  </si>
  <si>
    <t>2023. évi módosított előirányzat</t>
  </si>
  <si>
    <t>2023. évi teljesítés</t>
  </si>
  <si>
    <t>Német Nemzetiségi Önkormányzat Mór 2023. évi konszolidált költségvetésének mérlegszerű bemutatása</t>
  </si>
  <si>
    <t>Nemzetiségi intézmények 2023. évi költségvetése előirányzat-csoportok, kiemelt előirányzatok szerinti bontásban</t>
  </si>
  <si>
    <t>NÉMET NEMZETISÉGI ÖNKORMÁNYZAT MÓR 2023.  ÉVI KÖLTSÉGVETÉSE ELŐIRÁNYZAT-CSOPORTOK, KIEMELT ELŐIRÁNYZATOK, ÉS KÖTELEZŐ FELADATOK, ÖNKÉNT VÁLLALT FELADATOK, ÁLLAMI (ÁLLAMIGAZGATÁSI) FELADATOK SZERINTI BONTÁSBAN</t>
  </si>
  <si>
    <t>1. melléklet a …../2024. (…...) sz. határozathoz</t>
  </si>
  <si>
    <t>2023.évi teljesítés %-ban</t>
  </si>
  <si>
    <t>NÉMET NEMZETISÉGI ÖNKORMÁNYZAT MÓR 2023. ÉVI KÖLTSÉGVETÉSI EGYENLEGE ÉS ANNAK FINANSZÍROZÁSA</t>
  </si>
  <si>
    <t>2023. évi teljesítés %-ban</t>
  </si>
  <si>
    <t>084032 Civil szervezetek programtámogatása 2023. évi teljesítés</t>
  </si>
  <si>
    <t>011140 Országos és helyi nemzetiségi önkormányzatok igazgatási tevékenysége 2023. évi teljesítés</t>
  </si>
  <si>
    <t>NÉMET NEMZETISÉGI ÖNKORMÁNYZAT MÓR 2023. ÉVI KÖLTSÉGVETÉSE ELŐIRÁNYZAT-CSOPORTOK, KIEMELT ELŐIRÁNYZATOK, ÉS KÖTELEZŐ FELADATOK, ÖNKÉNT VÁLLALT FELADATOK, ÁLLAMI (ÁLLAMIGAZGATÁSI) FELADATOK SZERINTI BONTÁSBAN</t>
  </si>
  <si>
    <t>018030 Támogatási célú finanszírozási műveletek 2023. évi teljesítés</t>
  </si>
  <si>
    <t>018030 Támogatási célú finanszírozási műveletek 2023. évi  teljesítés összesen</t>
  </si>
  <si>
    <t>2023.ÉVI TELJESÍTÉS %-BAN</t>
  </si>
  <si>
    <t>ÖNKORMÁNYZAT 2023. ÉVI TELJESÍTÉS ÖSSZESEN</t>
  </si>
  <si>
    <t xml:space="preserve">2023. évi módosított előirányzat </t>
  </si>
  <si>
    <t>2023.évi teljesítés</t>
  </si>
  <si>
    <t>2025. után</t>
  </si>
  <si>
    <t>2023. éves teljesítés</t>
  </si>
  <si>
    <t>Német Nemzetiségi Önkormányzat Mór 2023. évi felhalmozási költségvetése és annak finanszírozása</t>
  </si>
  <si>
    <t>2023. évi</t>
  </si>
  <si>
    <t>A Német Nemzetiségi Önkormányzat Mór 2023. évi maradványkimutatása</t>
  </si>
  <si>
    <t>A Német Nemzetiségi Önkormányzat Mór 2023. évi mérlege</t>
  </si>
  <si>
    <t>NEMZETISÉGI FENNTARTÁSÁBAN LÉVŐ INTÉZMÉNYEK 2023. ÉVI KÖLTSÉGVETÉSE ELŐIRÁNYZAT-CSOPORTOK, KIEMELT ELŐIRÁNYZATOK SZERINTI BONTÁSBAN</t>
  </si>
  <si>
    <t>NEMZETISÉGI INTÉZMÉNYEK 2023. ÉVI KÖLTSÉGVETÉSE ELŐIRÁNYZAT-CSOPORTOK, KIEMELT ELŐIRÁNYZATOK SZERINTI BONTÁSBAN</t>
  </si>
  <si>
    <t>1. melléklet a 62/2024. (V.28.) határozathoz</t>
  </si>
  <si>
    <t>2. melléklet a 62/2024. (V.28.) határozathoz</t>
  </si>
  <si>
    <t>3. melléklet a 62/2024. (V.28.) határozathoz</t>
  </si>
  <si>
    <t>4. melléklet a 62/2024. (V.28.) határozathoz</t>
  </si>
  <si>
    <t>5. melléklet a 62/2024. (V.28.) határozathoz</t>
  </si>
  <si>
    <t>6. melléklet a 62/2024. (V.28.) határozathoz</t>
  </si>
  <si>
    <t>7. melléklet a 62/2024. (.V.28.) határozathoz</t>
  </si>
  <si>
    <t>8. melléklet a 62/2024. (V.28.) határozathoz</t>
  </si>
  <si>
    <t>9. melléklet a 62/2024. (V.28.) határozathoz</t>
  </si>
  <si>
    <t>10. melléklet a 62/2024. (V.28.)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</si>
</sst>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
    <numFmt numFmtId="166" formatCode="#,##0_ ;\-#,##0\ "/>
    <numFmt numFmtId="167" formatCode="_-* #,##0\ _F_t_-;\-* #,##0\ _F_t_-;_-* &quot;-&quot;??\ _F_t_-;_-@_-"/>
    <numFmt numFmtId="168" formatCode="#,###__"/>
  </numFmts>
  <fonts count="43"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sz val="11"/>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i/>
      <sz val="11"/>
      <name val="Arial"/>
      <family val="2"/>
      <charset val="238"/>
    </font>
    <font>
      <b/>
      <i/>
      <sz val="11"/>
      <name val="Arial"/>
      <family val="2"/>
      <charset val="238"/>
    </font>
    <font>
      <b/>
      <sz val="12"/>
      <color theme="1"/>
      <name val="Arial"/>
      <family val="2"/>
      <charset val="238"/>
    </font>
    <font>
      <sz val="12"/>
      <color theme="1"/>
      <name val="Arial"/>
      <family val="2"/>
      <charset val="238"/>
    </font>
    <font>
      <i/>
      <sz val="10"/>
      <name val="Arial"/>
      <family val="2"/>
      <charset val="238"/>
    </font>
    <font>
      <sz val="6"/>
      <name val="Arial"/>
      <family val="2"/>
      <charset val="238"/>
    </font>
    <font>
      <sz val="8"/>
      <name val="Arial"/>
      <family val="2"/>
      <charset val="238"/>
    </font>
    <font>
      <sz val="9"/>
      <name val="Arial"/>
      <family val="2"/>
      <charset val="238"/>
    </font>
    <font>
      <b/>
      <sz val="8"/>
      <name val="Arial"/>
      <family val="2"/>
      <charset val="238"/>
    </font>
    <font>
      <b/>
      <sz val="9"/>
      <name val="Arial"/>
      <family val="2"/>
      <charset val="238"/>
    </font>
    <font>
      <sz val="12"/>
      <name val="Times New Roman CE"/>
      <charset val="238"/>
    </font>
    <font>
      <b/>
      <i/>
      <sz val="12"/>
      <name val="Arial"/>
      <family val="2"/>
      <charset val="238"/>
    </font>
    <font>
      <sz val="10"/>
      <name val="MS Sans Serif"/>
      <family val="2"/>
      <charset val="238"/>
    </font>
    <font>
      <b/>
      <sz val="14"/>
      <color theme="1"/>
      <name val="Arial"/>
      <family val="2"/>
      <charset val="238"/>
    </font>
    <font>
      <i/>
      <sz val="12"/>
      <name val="Arial"/>
      <family val="2"/>
      <charset val="238"/>
    </font>
    <font>
      <sz val="8"/>
      <name val="Arial CE"/>
      <charset val="238"/>
    </font>
    <font>
      <b/>
      <sz val="8"/>
      <name val="MS Sans Serif"/>
      <family val="2"/>
      <charset val="238"/>
    </font>
    <font>
      <i/>
      <sz val="8"/>
      <name val="Arial CE"/>
      <charset val="238"/>
    </font>
    <font>
      <b/>
      <sz val="14"/>
      <name val="Arial CE"/>
      <charset val="238"/>
    </font>
    <font>
      <b/>
      <sz val="8"/>
      <name val="Arial CE"/>
      <charset val="238"/>
    </font>
    <font>
      <b/>
      <sz val="7"/>
      <name val="MS Sans Serif"/>
      <family val="2"/>
      <charset val="238"/>
    </font>
    <font>
      <sz val="8"/>
      <name val="MS Sans Serif"/>
      <family val="2"/>
      <charset val="238"/>
    </font>
    <font>
      <b/>
      <sz val="8"/>
      <name val="MS Sans Serif"/>
      <family val="2"/>
    </font>
    <font>
      <b/>
      <sz val="7"/>
      <name val="MS Sans Serif"/>
      <family val="2"/>
    </font>
    <font>
      <sz val="8"/>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9"/>
        <bgColor indexed="64"/>
      </patternFill>
    </fill>
    <fill>
      <patternFill patternType="solid">
        <fgColor theme="4" tint="0.39997558519241921"/>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6">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44" fontId="1"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3" fillId="0" borderId="0"/>
    <xf numFmtId="0" fontId="28" fillId="0" borderId="0"/>
    <xf numFmtId="0" fontId="30" fillId="0" borderId="0"/>
    <xf numFmtId="0" fontId="30" fillId="0" borderId="0"/>
    <xf numFmtId="0" fontId="2" fillId="0" borderId="0"/>
    <xf numFmtId="0" fontId="3" fillId="0" borderId="0"/>
  </cellStyleXfs>
  <cellXfs count="782">
    <xf numFmtId="0" fontId="0" fillId="0" borderId="0" xfId="0"/>
    <xf numFmtId="0" fontId="2" fillId="0" borderId="0" xfId="1"/>
    <xf numFmtId="0" fontId="7" fillId="0" borderId="2" xfId="1" applyFont="1" applyBorder="1" applyAlignment="1">
      <alignment horizontal="justify" vertical="center" wrapText="1"/>
    </xf>
    <xf numFmtId="0" fontId="11" fillId="0" borderId="14" xfId="0" applyFont="1" applyBorder="1" applyAlignment="1">
      <alignment vertical="center"/>
    </xf>
    <xf numFmtId="0" fontId="10" fillId="0" borderId="0" xfId="0" applyFont="1" applyAlignment="1">
      <alignment horizontal="center" vertical="center"/>
    </xf>
    <xf numFmtId="0" fontId="11" fillId="0" borderId="1" xfId="0" applyFont="1" applyBorder="1" applyAlignment="1">
      <alignment vertical="center"/>
    </xf>
    <xf numFmtId="0" fontId="11" fillId="0" borderId="0" xfId="0" applyFont="1" applyAlignment="1">
      <alignment vertical="center"/>
    </xf>
    <xf numFmtId="0" fontId="13" fillId="0" borderId="0" xfId="0" applyFont="1" applyAlignment="1">
      <alignment horizontal="right"/>
    </xf>
    <xf numFmtId="0" fontId="12" fillId="0" borderId="0" xfId="0" applyFont="1"/>
    <xf numFmtId="0" fontId="15" fillId="0" borderId="0" xfId="0" applyFont="1"/>
    <xf numFmtId="0" fontId="15" fillId="0" borderId="2" xfId="0" applyFont="1" applyBorder="1"/>
    <xf numFmtId="0" fontId="16" fillId="0" borderId="17" xfId="0" applyFont="1" applyBorder="1" applyAlignment="1">
      <alignment horizontal="right"/>
    </xf>
    <xf numFmtId="0" fontId="16" fillId="0" borderId="0" xfId="0" applyFont="1"/>
    <xf numFmtId="0" fontId="16" fillId="0" borderId="17" xfId="0" applyFont="1" applyBorder="1" applyAlignment="1">
      <alignment horizontal="center"/>
    </xf>
    <xf numFmtId="0" fontId="16" fillId="0" borderId="0" xfId="0" applyFont="1" applyAlignment="1">
      <alignment horizontal="right"/>
    </xf>
    <xf numFmtId="0" fontId="12" fillId="0" borderId="17" xfId="0" applyFont="1" applyBorder="1"/>
    <xf numFmtId="3" fontId="14" fillId="5" borderId="17" xfId="0" applyNumberFormat="1" applyFont="1" applyFill="1" applyBorder="1" applyAlignment="1">
      <alignment vertical="center"/>
    </xf>
    <xf numFmtId="3" fontId="12" fillId="0" borderId="17" xfId="0" applyNumberFormat="1" applyFont="1" applyBorder="1"/>
    <xf numFmtId="0" fontId="18" fillId="0" borderId="14" xfId="0" applyFont="1" applyBorder="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3" fontId="19" fillId="0" borderId="12" xfId="0" applyNumberFormat="1" applyFont="1" applyBorder="1" applyAlignment="1">
      <alignment vertical="center"/>
    </xf>
    <xf numFmtId="0" fontId="15" fillId="0" borderId="3" xfId="0" applyFont="1" applyBorder="1"/>
    <xf numFmtId="3" fontId="19" fillId="0" borderId="12" xfId="0" applyNumberFormat="1" applyFont="1" applyBorder="1"/>
    <xf numFmtId="3" fontId="10" fillId="0" borderId="17" xfId="0" applyNumberFormat="1" applyFont="1" applyBorder="1" applyAlignment="1">
      <alignment horizontal="center" vertical="center" wrapText="1"/>
    </xf>
    <xf numFmtId="0" fontId="19" fillId="0" borderId="3" xfId="0" applyFont="1" applyBorder="1" applyAlignment="1">
      <alignment horizontal="center" vertical="center"/>
    </xf>
    <xf numFmtId="0" fontId="19" fillId="0" borderId="1" xfId="0" applyFont="1" applyBorder="1" applyAlignment="1">
      <alignment vertical="center"/>
    </xf>
    <xf numFmtId="3" fontId="19" fillId="0" borderId="11" xfId="0" applyNumberFormat="1" applyFont="1" applyBorder="1" applyAlignment="1">
      <alignment vertical="center"/>
    </xf>
    <xf numFmtId="0" fontId="19" fillId="0" borderId="14" xfId="0" applyFont="1" applyBorder="1" applyAlignment="1">
      <alignment vertical="center"/>
    </xf>
    <xf numFmtId="0" fontId="19" fillId="0" borderId="0" xfId="0" applyFont="1" applyAlignment="1">
      <alignment vertical="center"/>
    </xf>
    <xf numFmtId="0" fontId="19" fillId="0" borderId="1" xfId="0" applyFont="1" applyBorder="1" applyAlignment="1">
      <alignment horizontal="center" vertical="center"/>
    </xf>
    <xf numFmtId="0" fontId="19" fillId="0" borderId="0" xfId="0" quotePrefix="1" applyFont="1" applyAlignment="1">
      <alignment horizontal="center" vertical="center"/>
    </xf>
    <xf numFmtId="0" fontId="19" fillId="0" borderId="1" xfId="0" quotePrefix="1" applyFont="1" applyBorder="1" applyAlignment="1">
      <alignment vertical="center"/>
    </xf>
    <xf numFmtId="0" fontId="18" fillId="0" borderId="2" xfId="0" quotePrefix="1" applyFont="1" applyBorder="1" applyAlignment="1">
      <alignment horizontal="center" vertical="center"/>
    </xf>
    <xf numFmtId="0" fontId="19" fillId="0" borderId="14" xfId="0" applyFont="1" applyBorder="1"/>
    <xf numFmtId="0" fontId="19" fillId="0" borderId="0" xfId="0" applyFont="1"/>
    <xf numFmtId="0" fontId="19" fillId="0" borderId="2" xfId="0" applyFont="1" applyBorder="1" applyAlignment="1">
      <alignment horizontal="center"/>
    </xf>
    <xf numFmtId="0" fontId="19" fillId="0" borderId="2" xfId="0" applyFont="1" applyBorder="1"/>
    <xf numFmtId="0" fontId="19" fillId="0" borderId="3" xfId="0" applyFont="1" applyBorder="1"/>
    <xf numFmtId="0" fontId="19" fillId="0" borderId="0" xfId="0" applyFont="1" applyAlignment="1">
      <alignment horizontal="center"/>
    </xf>
    <xf numFmtId="0" fontId="19" fillId="0" borderId="2" xfId="0" quotePrefix="1"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vertical="center"/>
    </xf>
    <xf numFmtId="0" fontId="7" fillId="3" borderId="5" xfId="0" applyFont="1" applyFill="1" applyBorder="1" applyAlignment="1">
      <alignment vertical="center"/>
    </xf>
    <xf numFmtId="3" fontId="9" fillId="3" borderId="17" xfId="0" applyNumberFormat="1" applyFont="1" applyFill="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9" fillId="0" borderId="0" xfId="0" applyFont="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3" fontId="9" fillId="0" borderId="11" xfId="0" applyNumberFormat="1" applyFont="1" applyBorder="1" applyAlignment="1">
      <alignment vertical="center"/>
    </xf>
    <xf numFmtId="0" fontId="9" fillId="0" borderId="2" xfId="0" applyFont="1" applyBorder="1" applyAlignment="1">
      <alignment vertical="center"/>
    </xf>
    <xf numFmtId="0" fontId="7" fillId="0" borderId="2" xfId="0" applyFont="1" applyBorder="1" applyAlignment="1">
      <alignment vertical="center"/>
    </xf>
    <xf numFmtId="3" fontId="9" fillId="0" borderId="12" xfId="0" applyNumberFormat="1" applyFont="1" applyBorder="1" applyAlignment="1">
      <alignment vertical="center"/>
    </xf>
    <xf numFmtId="0" fontId="9" fillId="0" borderId="0" xfId="0" applyFont="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7" fillId="0" borderId="2" xfId="0" quotePrefix="1" applyFont="1" applyBorder="1" applyAlignment="1">
      <alignment horizontal="center" vertical="center"/>
    </xf>
    <xf numFmtId="3" fontId="9" fillId="2" borderId="17" xfId="0" applyNumberFormat="1"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21" fillId="0" borderId="0" xfId="0" applyFont="1"/>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5" xfId="0" applyFont="1" applyFill="1" applyBorder="1" applyAlignment="1">
      <alignment vertical="center" wrapText="1"/>
    </xf>
    <xf numFmtId="0" fontId="9" fillId="3" borderId="4" xfId="0" applyFont="1" applyFill="1" applyBorder="1" applyAlignment="1">
      <alignment horizontal="center"/>
    </xf>
    <xf numFmtId="0" fontId="9" fillId="3" borderId="5" xfId="0" applyFont="1" applyFill="1" applyBorder="1"/>
    <xf numFmtId="3" fontId="9" fillId="3" borderId="17" xfId="0" applyNumberFormat="1" applyFont="1" applyFill="1" applyBorder="1"/>
    <xf numFmtId="0" fontId="20" fillId="0" borderId="0" xfId="0" applyFont="1"/>
    <xf numFmtId="0" fontId="9" fillId="0" borderId="14" xfId="0" applyFont="1" applyBorder="1"/>
    <xf numFmtId="0" fontId="9" fillId="0" borderId="0" xfId="0" applyFont="1" applyAlignment="1">
      <alignment horizontal="center"/>
    </xf>
    <xf numFmtId="0" fontId="9" fillId="0" borderId="1" xfId="0" applyFont="1" applyBorder="1"/>
    <xf numFmtId="3" fontId="9" fillId="0" borderId="11" xfId="0" applyNumberFormat="1" applyFont="1" applyBorder="1"/>
    <xf numFmtId="0" fontId="9" fillId="0" borderId="2" xfId="0" applyFont="1" applyBorder="1"/>
    <xf numFmtId="0" fontId="20" fillId="0" borderId="2" xfId="0" applyFont="1" applyBorder="1"/>
    <xf numFmtId="3" fontId="9" fillId="0" borderId="12" xfId="0" applyNumberFormat="1" applyFont="1" applyBorder="1"/>
    <xf numFmtId="0" fontId="9" fillId="0" borderId="3" xfId="0" applyFont="1" applyBorder="1"/>
    <xf numFmtId="0" fontId="20" fillId="0" borderId="3" xfId="0" applyFont="1" applyBorder="1"/>
    <xf numFmtId="0" fontId="20" fillId="3" borderId="5" xfId="0" applyFont="1" applyFill="1" applyBorder="1"/>
    <xf numFmtId="0" fontId="9" fillId="2" borderId="5" xfId="0" applyFont="1" applyFill="1" applyBorder="1"/>
    <xf numFmtId="0" fontId="7" fillId="2" borderId="5" xfId="0" applyFont="1" applyFill="1" applyBorder="1"/>
    <xf numFmtId="16" fontId="9" fillId="0" borderId="0" xfId="0" applyNumberFormat="1" applyFont="1" applyAlignment="1">
      <alignment horizontal="center"/>
    </xf>
    <xf numFmtId="0" fontId="9" fillId="0" borderId="19" xfId="0" applyFont="1" applyBorder="1"/>
    <xf numFmtId="0" fontId="9" fillId="2" borderId="9" xfId="0" applyFont="1" applyFill="1" applyBorder="1" applyAlignment="1">
      <alignment horizontal="left" vertical="center"/>
    </xf>
    <xf numFmtId="0" fontId="9" fillId="2" borderId="10" xfId="0" applyFont="1" applyFill="1" applyBorder="1"/>
    <xf numFmtId="0" fontId="7" fillId="2" borderId="10" xfId="0" applyFont="1" applyFill="1" applyBorder="1"/>
    <xf numFmtId="3" fontId="9" fillId="2" borderId="8" xfId="0" applyNumberFormat="1" applyFont="1" applyFill="1" applyBorder="1" applyAlignment="1">
      <alignment vertical="center"/>
    </xf>
    <xf numFmtId="0" fontId="9" fillId="2" borderId="5" xfId="0" applyFont="1" applyFill="1" applyBorder="1" applyAlignment="1">
      <alignment vertical="center"/>
    </xf>
    <xf numFmtId="3" fontId="9" fillId="0" borderId="15" xfId="0" applyNumberFormat="1" applyFont="1" applyBorder="1"/>
    <xf numFmtId="0" fontId="9" fillId="5" borderId="14" xfId="0" applyFont="1" applyFill="1" applyBorder="1" applyAlignment="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vertical="center"/>
    </xf>
    <xf numFmtId="0" fontId="7" fillId="5" borderId="1" xfId="0" applyFont="1" applyFill="1" applyBorder="1" applyAlignment="1">
      <alignment vertical="center"/>
    </xf>
    <xf numFmtId="3" fontId="9" fillId="5" borderId="11" xfId="0" applyNumberFormat="1" applyFont="1" applyFill="1" applyBorder="1" applyAlignment="1">
      <alignment vertical="center"/>
    </xf>
    <xf numFmtId="3" fontId="9" fillId="0" borderId="18" xfId="0" applyNumberFormat="1" applyFont="1" applyBorder="1"/>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7" fillId="5" borderId="5" xfId="0" applyFont="1" applyFill="1" applyBorder="1" applyAlignment="1">
      <alignment vertical="center"/>
    </xf>
    <xf numFmtId="3" fontId="9" fillId="5" borderId="17" xfId="0" applyNumberFormat="1" applyFont="1" applyFill="1" applyBorder="1" applyAlignment="1">
      <alignment vertical="center"/>
    </xf>
    <xf numFmtId="3" fontId="20" fillId="5" borderId="17" xfId="0" applyNumberFormat="1" applyFont="1" applyFill="1" applyBorder="1" applyAlignment="1">
      <alignment vertical="center"/>
    </xf>
    <xf numFmtId="0" fontId="0" fillId="0" borderId="16" xfId="0" applyBorder="1" applyAlignment="1">
      <alignment horizontal="right" vertical="center"/>
    </xf>
    <xf numFmtId="0" fontId="12" fillId="0" borderId="16" xfId="0" applyFont="1" applyBorder="1" applyAlignment="1">
      <alignment horizontal="right" vertical="center"/>
    </xf>
    <xf numFmtId="3" fontId="14" fillId="5" borderId="16" xfId="0" applyNumberFormat="1" applyFont="1" applyFill="1" applyBorder="1" applyAlignment="1">
      <alignment horizontal="right" vertical="center"/>
    </xf>
    <xf numFmtId="3" fontId="20" fillId="5" borderId="16" xfId="0" applyNumberFormat="1" applyFont="1" applyFill="1" applyBorder="1" applyAlignment="1">
      <alignment horizontal="right" vertical="center"/>
    </xf>
    <xf numFmtId="3" fontId="12" fillId="0" borderId="16" xfId="0" applyNumberFormat="1" applyFont="1" applyBorder="1" applyAlignment="1">
      <alignment horizontal="right" vertical="center"/>
    </xf>
    <xf numFmtId="0" fontId="14" fillId="0" borderId="17" xfId="0" applyFont="1" applyBorder="1" applyAlignment="1">
      <alignment horizontal="center"/>
    </xf>
    <xf numFmtId="0" fontId="17" fillId="4" borderId="0" xfId="0" applyFont="1" applyFill="1" applyAlignment="1">
      <alignment vertical="center"/>
    </xf>
    <xf numFmtId="3" fontId="8" fillId="0" borderId="17" xfId="0" applyNumberFormat="1" applyFont="1" applyBorder="1" applyAlignment="1">
      <alignment horizontal="center" vertical="center" wrapText="1"/>
    </xf>
    <xf numFmtId="3" fontId="8" fillId="0" borderId="17" xfId="0" quotePrefix="1" applyNumberFormat="1" applyFont="1" applyBorder="1" applyAlignment="1">
      <alignment horizontal="center" vertical="center" wrapText="1"/>
    </xf>
    <xf numFmtId="3" fontId="9" fillId="3" borderId="16" xfId="0" applyNumberFormat="1" applyFont="1" applyFill="1" applyBorder="1" applyAlignment="1">
      <alignment vertical="center"/>
    </xf>
    <xf numFmtId="3" fontId="10" fillId="3" borderId="16" xfId="0" applyNumberFormat="1" applyFont="1" applyFill="1" applyBorder="1" applyAlignment="1">
      <alignment vertical="center"/>
    </xf>
    <xf numFmtId="3" fontId="9" fillId="0" borderId="20" xfId="0" applyNumberFormat="1" applyFont="1" applyBorder="1" applyAlignment="1">
      <alignment vertical="center"/>
    </xf>
    <xf numFmtId="3" fontId="10" fillId="0" borderId="20" xfId="0" applyNumberFormat="1" applyFont="1" applyBorder="1" applyAlignment="1">
      <alignment vertical="center"/>
    </xf>
    <xf numFmtId="3" fontId="19" fillId="0" borderId="21" xfId="0" applyNumberFormat="1" applyFont="1" applyBorder="1" applyAlignment="1">
      <alignment vertical="center"/>
    </xf>
    <xf numFmtId="3" fontId="9" fillId="0" borderId="21" xfId="0" applyNumberFormat="1" applyFont="1" applyBorder="1" applyAlignment="1">
      <alignment vertical="center"/>
    </xf>
    <xf numFmtId="3" fontId="10" fillId="0" borderId="21" xfId="0" applyNumberFormat="1" applyFont="1" applyBorder="1" applyAlignment="1">
      <alignment vertical="center"/>
    </xf>
    <xf numFmtId="3" fontId="19" fillId="0" borderId="20" xfId="0" applyNumberFormat="1" applyFont="1" applyBorder="1" applyAlignment="1">
      <alignment vertical="center"/>
    </xf>
    <xf numFmtId="3" fontId="9" fillId="2" borderId="16" xfId="0" applyNumberFormat="1" applyFont="1" applyFill="1" applyBorder="1" applyAlignment="1">
      <alignment vertical="center"/>
    </xf>
    <xf numFmtId="3" fontId="10" fillId="2" borderId="16" xfId="0" applyNumberFormat="1" applyFont="1" applyFill="1" applyBorder="1" applyAlignment="1">
      <alignment vertical="center"/>
    </xf>
    <xf numFmtId="3" fontId="9" fillId="5" borderId="21" xfId="0" applyNumberFormat="1" applyFont="1" applyFill="1" applyBorder="1" applyAlignment="1">
      <alignment vertical="center"/>
    </xf>
    <xf numFmtId="3" fontId="10" fillId="5" borderId="21" xfId="0" applyNumberFormat="1" applyFont="1" applyFill="1" applyBorder="1" applyAlignment="1">
      <alignment vertical="center"/>
    </xf>
    <xf numFmtId="3" fontId="10" fillId="2" borderId="17" xfId="0" applyNumberFormat="1"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21" xfId="0" applyFont="1" applyBorder="1"/>
    <xf numFmtId="0" fontId="9" fillId="0" borderId="20" xfId="0" applyFont="1" applyBorder="1"/>
    <xf numFmtId="0" fontId="9" fillId="0" borderId="22" xfId="0" applyFont="1" applyBorder="1"/>
    <xf numFmtId="0" fontId="19" fillId="0" borderId="20" xfId="0" applyFont="1" applyBorder="1"/>
    <xf numFmtId="0" fontId="19" fillId="0" borderId="22" xfId="0" applyFont="1" applyBorder="1"/>
    <xf numFmtId="3" fontId="19" fillId="0" borderId="15" xfId="0" applyNumberFormat="1" applyFont="1" applyBorder="1"/>
    <xf numFmtId="0" fontId="9" fillId="0" borderId="23" xfId="0" applyFont="1" applyBorder="1"/>
    <xf numFmtId="3" fontId="9" fillId="5" borderId="16" xfId="0" applyNumberFormat="1" applyFont="1" applyFill="1" applyBorder="1" applyAlignment="1">
      <alignment vertical="center"/>
    </xf>
    <xf numFmtId="0" fontId="9" fillId="3" borderId="16" xfId="0" applyFont="1" applyFill="1" applyBorder="1"/>
    <xf numFmtId="0" fontId="10" fillId="0" borderId="16" xfId="0" applyFont="1" applyBorder="1" applyAlignment="1">
      <alignment vertical="center"/>
    </xf>
    <xf numFmtId="0" fontId="12" fillId="0" borderId="0" xfId="0" applyFont="1" applyAlignment="1">
      <alignment horizontal="center"/>
    </xf>
    <xf numFmtId="0" fontId="2" fillId="0" borderId="0" xfId="20" applyFont="1"/>
    <xf numFmtId="0" fontId="22" fillId="0" borderId="0" xfId="20" applyFont="1"/>
    <xf numFmtId="0" fontId="2" fillId="0" borderId="0" xfId="20" applyFont="1" applyAlignment="1">
      <alignment horizontal="right"/>
    </xf>
    <xf numFmtId="0" fontId="17" fillId="0" borderId="0" xfId="20" applyFont="1" applyAlignment="1">
      <alignment vertical="center" wrapText="1"/>
    </xf>
    <xf numFmtId="0" fontId="23" fillId="0" borderId="0" xfId="20" applyFont="1"/>
    <xf numFmtId="0" fontId="17" fillId="0" borderId="0" xfId="20" applyFont="1" applyAlignment="1">
      <alignment horizontal="center" vertical="center" wrapText="1"/>
    </xf>
    <xf numFmtId="0" fontId="12" fillId="0" borderId="25" xfId="0" applyFont="1" applyBorder="1"/>
    <xf numFmtId="0" fontId="12" fillId="0" borderId="26" xfId="0" applyFont="1" applyBorder="1" applyAlignment="1">
      <alignment horizontal="center"/>
    </xf>
    <xf numFmtId="0" fontId="12" fillId="0" borderId="27" xfId="0" applyFont="1" applyBorder="1" applyAlignment="1">
      <alignment horizontal="center"/>
    </xf>
    <xf numFmtId="0" fontId="24" fillId="0" borderId="28" xfId="20" applyFont="1" applyBorder="1" applyAlignment="1">
      <alignment horizontal="center" vertical="center" wrapText="1"/>
    </xf>
    <xf numFmtId="0" fontId="24" fillId="0" borderId="0" xfId="20" applyFont="1" applyAlignment="1">
      <alignment horizontal="center" vertical="center" wrapText="1"/>
    </xf>
    <xf numFmtId="0" fontId="11" fillId="0" borderId="29" xfId="20" applyFont="1" applyBorder="1" applyAlignment="1">
      <alignment horizontal="center" vertical="center" wrapText="1"/>
    </xf>
    <xf numFmtId="1" fontId="22" fillId="0" borderId="29" xfId="20" applyNumberFormat="1" applyFont="1" applyBorder="1" applyAlignment="1">
      <alignment horizontal="center" vertical="center" textRotation="90" wrapText="1"/>
    </xf>
    <xf numFmtId="0" fontId="11" fillId="0" borderId="35" xfId="20" applyFont="1" applyBorder="1" applyAlignment="1">
      <alignment vertical="center" wrapText="1"/>
    </xf>
    <xf numFmtId="2" fontId="25" fillId="0" borderId="36" xfId="20" applyNumberFormat="1" applyFont="1" applyBorder="1" applyAlignment="1" applyProtection="1">
      <alignment horizontal="center"/>
      <protection locked="0"/>
    </xf>
    <xf numFmtId="2" fontId="25" fillId="0" borderId="37" xfId="20" applyNumberFormat="1" applyFont="1" applyBorder="1" applyAlignment="1" applyProtection="1">
      <alignment horizontal="center"/>
      <protection locked="0"/>
    </xf>
    <xf numFmtId="0" fontId="11" fillId="0" borderId="38" xfId="20" applyFont="1" applyBorder="1" applyAlignment="1">
      <alignment vertical="center" wrapText="1"/>
    </xf>
    <xf numFmtId="2" fontId="25" fillId="0" borderId="39" xfId="20" applyNumberFormat="1" applyFont="1" applyBorder="1" applyAlignment="1" applyProtection="1">
      <alignment horizontal="center"/>
      <protection locked="0"/>
    </xf>
    <xf numFmtId="2" fontId="25" fillId="0" borderId="40" xfId="20" applyNumberFormat="1" applyFont="1" applyBorder="1" applyAlignment="1" applyProtection="1">
      <alignment horizontal="center"/>
      <protection locked="0"/>
    </xf>
    <xf numFmtId="0" fontId="26" fillId="0" borderId="0" xfId="20" applyFont="1" applyAlignment="1">
      <alignment horizontal="left"/>
    </xf>
    <xf numFmtId="2" fontId="26" fillId="0" borderId="0" xfId="20" applyNumberFormat="1" applyFont="1" applyAlignment="1">
      <alignment horizontal="right"/>
    </xf>
    <xf numFmtId="2" fontId="26" fillId="0" borderId="0" xfId="20" applyNumberFormat="1" applyFont="1" applyAlignment="1">
      <alignment horizontal="left"/>
    </xf>
    <xf numFmtId="0" fontId="24" fillId="0" borderId="41" xfId="20" applyFont="1" applyBorder="1" applyAlignment="1">
      <alignment horizontal="center" vertical="center" wrapText="1"/>
    </xf>
    <xf numFmtId="0" fontId="10" fillId="6" borderId="42" xfId="20" applyFont="1" applyFill="1" applyBorder="1" applyAlignment="1">
      <alignment vertical="center" wrapText="1"/>
    </xf>
    <xf numFmtId="2" fontId="8" fillId="6" borderId="43" xfId="20" applyNumberFormat="1" applyFont="1" applyFill="1" applyBorder="1" applyAlignment="1">
      <alignment horizontal="center" vertical="center"/>
    </xf>
    <xf numFmtId="2" fontId="8" fillId="6" borderId="44" xfId="20" applyNumberFormat="1" applyFont="1" applyFill="1" applyBorder="1" applyAlignment="1">
      <alignment horizontal="center" vertical="center"/>
    </xf>
    <xf numFmtId="0" fontId="24" fillId="0" borderId="0" xfId="20" applyFont="1" applyAlignment="1">
      <alignment horizontal="left"/>
    </xf>
    <xf numFmtId="0" fontId="24" fillId="0" borderId="0" xfId="20" applyFont="1"/>
    <xf numFmtId="2" fontId="25" fillId="0" borderId="0" xfId="20" applyNumberFormat="1" applyFont="1" applyAlignment="1" applyProtection="1">
      <alignment horizontal="right"/>
      <protection locked="0"/>
    </xf>
    <xf numFmtId="2" fontId="27" fillId="0" borderId="0" xfId="20" applyNumberFormat="1" applyFont="1" applyAlignment="1">
      <alignment horizontal="right"/>
    </xf>
    <xf numFmtId="2" fontId="24" fillId="0" borderId="0" xfId="20" applyNumberFormat="1" applyFont="1" applyAlignment="1">
      <alignment horizontal="right"/>
    </xf>
    <xf numFmtId="2" fontId="24" fillId="0" borderId="0" xfId="20" applyNumberFormat="1" applyFont="1" applyAlignment="1">
      <alignment horizontal="left"/>
    </xf>
    <xf numFmtId="0" fontId="7" fillId="0" borderId="0" xfId="21" applyFont="1"/>
    <xf numFmtId="0" fontId="2" fillId="0" borderId="0" xfId="21" applyFont="1" applyAlignment="1">
      <alignment horizontal="right"/>
    </xf>
    <xf numFmtId="165" fontId="9" fillId="0" borderId="0" xfId="21" applyNumberFormat="1" applyFont="1" applyAlignment="1">
      <alignment horizontal="centerContinuous" vertical="center"/>
    </xf>
    <xf numFmtId="0" fontId="29" fillId="0" borderId="0" xfId="16" applyFont="1"/>
    <xf numFmtId="0" fontId="7" fillId="0" borderId="45" xfId="21" applyFont="1" applyBorder="1" applyAlignment="1">
      <alignment horizontal="center" vertical="center"/>
    </xf>
    <xf numFmtId="0" fontId="7" fillId="0" borderId="29" xfId="21" applyFont="1" applyBorder="1" applyAlignment="1">
      <alignment horizontal="center" vertical="center"/>
    </xf>
    <xf numFmtId="0" fontId="7" fillId="0" borderId="46" xfId="21" applyFont="1" applyBorder="1" applyAlignment="1">
      <alignment horizontal="center" vertical="center"/>
    </xf>
    <xf numFmtId="0" fontId="7" fillId="0" borderId="28" xfId="21" applyFont="1" applyBorder="1" applyAlignment="1">
      <alignment horizontal="center" vertical="center" wrapText="1"/>
    </xf>
    <xf numFmtId="0" fontId="7" fillId="0" borderId="48" xfId="21" applyFont="1" applyBorder="1" applyAlignment="1">
      <alignment horizontal="center" vertical="center" wrapText="1"/>
    </xf>
    <xf numFmtId="0" fontId="9" fillId="7" borderId="50" xfId="21" applyFont="1" applyFill="1" applyBorder="1" applyAlignment="1">
      <alignment horizontal="center" vertical="center" wrapText="1"/>
    </xf>
    <xf numFmtId="0" fontId="7" fillId="0" borderId="48" xfId="21" applyFont="1" applyBorder="1" applyAlignment="1">
      <alignment horizontal="center" vertical="center"/>
    </xf>
    <xf numFmtId="0" fontId="7" fillId="0" borderId="49" xfId="21" applyFont="1" applyBorder="1" applyProtection="1">
      <protection locked="0"/>
    </xf>
    <xf numFmtId="166" fontId="7" fillId="0" borderId="49" xfId="18" applyNumberFormat="1" applyFont="1" applyFill="1" applyBorder="1" applyProtection="1">
      <protection locked="0"/>
    </xf>
    <xf numFmtId="166" fontId="7" fillId="0" borderId="49" xfId="18" applyNumberFormat="1" applyFont="1" applyFill="1" applyBorder="1" applyAlignment="1" applyProtection="1">
      <alignment horizontal="center"/>
      <protection locked="0"/>
    </xf>
    <xf numFmtId="166" fontId="9" fillId="0" borderId="51" xfId="18" applyNumberFormat="1" applyFont="1" applyFill="1" applyBorder="1"/>
    <xf numFmtId="0" fontId="7" fillId="0" borderId="52" xfId="21" applyFont="1" applyBorder="1" applyProtection="1">
      <protection locked="0"/>
    </xf>
    <xf numFmtId="166" fontId="7" fillId="0" borderId="52" xfId="18" applyNumberFormat="1" applyFont="1" applyFill="1" applyBorder="1" applyProtection="1">
      <protection locked="0"/>
    </xf>
    <xf numFmtId="0" fontId="7" fillId="0" borderId="53" xfId="21" applyFont="1" applyBorder="1" applyAlignment="1">
      <alignment horizontal="center" vertical="center"/>
    </xf>
    <xf numFmtId="0" fontId="7" fillId="0" borderId="36" xfId="21" applyFont="1" applyBorder="1" applyAlignment="1" applyProtection="1">
      <alignment wrapText="1"/>
      <protection locked="0"/>
    </xf>
    <xf numFmtId="166" fontId="7" fillId="0" borderId="36" xfId="18" applyNumberFormat="1" applyFont="1" applyFill="1" applyBorder="1" applyProtection="1">
      <protection locked="0"/>
    </xf>
    <xf numFmtId="0" fontId="7" fillId="0" borderId="54" xfId="21" applyFont="1" applyBorder="1" applyAlignment="1">
      <alignment horizontal="center" vertical="center"/>
    </xf>
    <xf numFmtId="0" fontId="9" fillId="0" borderId="29" xfId="21" applyFont="1" applyBorder="1" applyAlignment="1">
      <alignment wrapText="1"/>
    </xf>
    <xf numFmtId="166" fontId="9" fillId="0" borderId="29" xfId="21" applyNumberFormat="1" applyFont="1" applyBorder="1"/>
    <xf numFmtId="166" fontId="9" fillId="0" borderId="46" xfId="21" applyNumberFormat="1" applyFont="1" applyBorder="1"/>
    <xf numFmtId="165" fontId="9" fillId="0" borderId="0" xfId="21" applyNumberFormat="1" applyFont="1" applyAlignment="1">
      <alignment horizontal="center" vertical="center" wrapText="1"/>
    </xf>
    <xf numFmtId="0" fontId="2" fillId="0" borderId="0" xfId="16" applyFont="1" applyAlignment="1">
      <alignment horizontal="right"/>
    </xf>
    <xf numFmtId="0" fontId="2" fillId="0" borderId="0" xfId="16" applyFont="1"/>
    <xf numFmtId="0" fontId="7" fillId="0" borderId="25" xfId="21" applyFont="1" applyBorder="1" applyAlignment="1">
      <alignment horizontal="center" vertical="center" wrapText="1"/>
    </xf>
    <xf numFmtId="0" fontId="9" fillId="7" borderId="55" xfId="21" applyFont="1" applyFill="1" applyBorder="1" applyAlignment="1">
      <alignment horizontal="center" vertical="center" wrapText="1"/>
    </xf>
    <xf numFmtId="0" fontId="9" fillId="7" borderId="56" xfId="21" applyFont="1" applyFill="1" applyBorder="1" applyAlignment="1">
      <alignment horizontal="center" vertical="center" wrapText="1"/>
    </xf>
    <xf numFmtId="0" fontId="7" fillId="0" borderId="25" xfId="21" applyFont="1" applyBorder="1" applyAlignment="1">
      <alignment horizontal="center" vertical="center"/>
    </xf>
    <xf numFmtId="0" fontId="7" fillId="0" borderId="55" xfId="21" applyFont="1" applyBorder="1"/>
    <xf numFmtId="167" fontId="7" fillId="0" borderId="56" xfId="18" applyNumberFormat="1" applyFont="1" applyFill="1" applyBorder="1" applyProtection="1">
      <protection locked="0"/>
    </xf>
    <xf numFmtId="0" fontId="7" fillId="0" borderId="28" xfId="21" applyFont="1" applyBorder="1" applyAlignment="1">
      <alignment horizontal="center" vertical="center"/>
    </xf>
    <xf numFmtId="0" fontId="7" fillId="0" borderId="52" xfId="21" applyFont="1" applyBorder="1" applyAlignment="1">
      <alignment wrapText="1"/>
    </xf>
    <xf numFmtId="167" fontId="7" fillId="0" borderId="57" xfId="18" applyNumberFormat="1" applyFont="1" applyFill="1" applyBorder="1" applyProtection="1">
      <protection locked="0"/>
    </xf>
    <xf numFmtId="0" fontId="7" fillId="0" borderId="52" xfId="21" applyFont="1" applyBorder="1"/>
    <xf numFmtId="0" fontId="7" fillId="0" borderId="58" xfId="21" applyFont="1" applyBorder="1" applyAlignment="1">
      <alignment horizontal="center" vertical="center"/>
    </xf>
    <xf numFmtId="0" fontId="7" fillId="0" borderId="39" xfId="21" applyFont="1" applyBorder="1"/>
    <xf numFmtId="167" fontId="7" fillId="0" borderId="40" xfId="18" applyNumberFormat="1" applyFont="1" applyFill="1" applyBorder="1" applyProtection="1">
      <protection locked="0"/>
    </xf>
    <xf numFmtId="167" fontId="9" fillId="0" borderId="46" xfId="18" applyNumberFormat="1" applyFont="1" applyFill="1" applyBorder="1" applyProtection="1"/>
    <xf numFmtId="0" fontId="2" fillId="0" borderId="0" xfId="13" applyAlignment="1">
      <alignment horizontal="right" vertical="center"/>
    </xf>
    <xf numFmtId="0" fontId="2" fillId="0" borderId="0" xfId="13" applyAlignment="1">
      <alignment vertical="center"/>
    </xf>
    <xf numFmtId="0" fontId="9" fillId="0" borderId="0" xfId="13" applyFont="1" applyAlignment="1">
      <alignment horizontal="center" vertical="center"/>
    </xf>
    <xf numFmtId="0" fontId="2" fillId="0" borderId="0" xfId="13" applyAlignment="1">
      <alignment horizontal="right"/>
    </xf>
    <xf numFmtId="0" fontId="2" fillId="0" borderId="59" xfId="13" applyBorder="1" applyAlignment="1">
      <alignment vertical="center"/>
    </xf>
    <xf numFmtId="0" fontId="8" fillId="0" borderId="46" xfId="13" applyFont="1" applyBorder="1" applyAlignment="1">
      <alignment horizontal="center"/>
    </xf>
    <xf numFmtId="0" fontId="2" fillId="0" borderId="60" xfId="13" applyBorder="1" applyAlignment="1">
      <alignment vertical="center"/>
    </xf>
    <xf numFmtId="0" fontId="2" fillId="0" borderId="8" xfId="13" applyBorder="1" applyAlignment="1">
      <alignment vertical="center"/>
    </xf>
    <xf numFmtId="0" fontId="2" fillId="0" borderId="11" xfId="13" applyBorder="1" applyAlignment="1">
      <alignment horizontal="right" vertical="center"/>
    </xf>
    <xf numFmtId="0" fontId="8" fillId="0" borderId="1" xfId="13" applyFont="1" applyBorder="1" applyAlignment="1">
      <alignment horizontal="left" vertical="center"/>
    </xf>
    <xf numFmtId="167" fontId="8" fillId="0" borderId="51" xfId="13" applyNumberFormat="1" applyFont="1" applyBorder="1" applyAlignment="1">
      <alignment vertical="center"/>
    </xf>
    <xf numFmtId="0" fontId="8" fillId="0" borderId="0" xfId="13" applyFont="1" applyAlignment="1">
      <alignment vertical="center"/>
    </xf>
    <xf numFmtId="0" fontId="2" fillId="0" borderId="12" xfId="13" applyBorder="1" applyAlignment="1">
      <alignment horizontal="right" vertical="center"/>
    </xf>
    <xf numFmtId="0" fontId="2" fillId="0" borderId="38" xfId="13" quotePrefix="1" applyBorder="1" applyAlignment="1">
      <alignment horizontal="center" vertical="center"/>
    </xf>
    <xf numFmtId="0" fontId="2" fillId="0" borderId="50" xfId="13" applyBorder="1" applyAlignment="1">
      <alignment vertical="center"/>
    </xf>
    <xf numFmtId="167" fontId="2" fillId="0" borderId="57" xfId="3" applyNumberFormat="1" applyFont="1" applyBorder="1" applyAlignment="1">
      <alignment vertical="center"/>
    </xf>
    <xf numFmtId="0" fontId="2" fillId="0" borderId="52" xfId="13" quotePrefix="1" applyBorder="1" applyAlignment="1">
      <alignment horizontal="center" vertical="center"/>
    </xf>
    <xf numFmtId="0" fontId="2" fillId="0" borderId="52" xfId="13" applyBorder="1" applyAlignment="1">
      <alignment vertical="center"/>
    </xf>
    <xf numFmtId="0" fontId="2" fillId="0" borderId="28" xfId="13" quotePrefix="1" applyBorder="1" applyAlignment="1">
      <alignment horizontal="center" vertical="center"/>
    </xf>
    <xf numFmtId="0" fontId="2" fillId="0" borderId="2" xfId="13" applyBorder="1" applyAlignment="1">
      <alignment vertical="center"/>
    </xf>
    <xf numFmtId="167" fontId="8" fillId="0" borderId="57" xfId="13" applyNumberFormat="1" applyFont="1" applyBorder="1" applyAlignment="1">
      <alignment vertical="center"/>
    </xf>
    <xf numFmtId="0" fontId="2" fillId="0" borderId="50" xfId="13" applyBorder="1" applyAlignment="1">
      <alignment vertical="center" wrapText="1"/>
    </xf>
    <xf numFmtId="0" fontId="22" fillId="0" borderId="0" xfId="13" applyFont="1" applyAlignment="1">
      <alignment vertical="center"/>
    </xf>
    <xf numFmtId="0" fontId="2" fillId="0" borderId="62" xfId="13" applyBorder="1" applyAlignment="1">
      <alignment vertical="center" wrapText="1"/>
    </xf>
    <xf numFmtId="167" fontId="2" fillId="0" borderId="40" xfId="3" applyNumberFormat="1" applyFont="1" applyBorder="1" applyAlignment="1">
      <alignment vertical="center"/>
    </xf>
    <xf numFmtId="0" fontId="2" fillId="0" borderId="63" xfId="13" applyBorder="1" applyAlignment="1">
      <alignment horizontal="right" vertical="center"/>
    </xf>
    <xf numFmtId="0" fontId="11" fillId="2" borderId="42" xfId="13" applyFont="1" applyFill="1" applyBorder="1" applyAlignment="1">
      <alignment vertical="center"/>
    </xf>
    <xf numFmtId="0" fontId="10" fillId="2" borderId="64" xfId="13" applyFont="1" applyFill="1" applyBorder="1" applyAlignment="1">
      <alignment vertical="center"/>
    </xf>
    <xf numFmtId="167" fontId="10" fillId="2" borderId="44" xfId="13" applyNumberFormat="1" applyFont="1" applyFill="1" applyBorder="1" applyAlignment="1">
      <alignment vertical="center"/>
    </xf>
    <xf numFmtId="0" fontId="2" fillId="0" borderId="17" xfId="13" applyBorder="1" applyAlignment="1">
      <alignment horizontal="right" vertical="center"/>
    </xf>
    <xf numFmtId="0" fontId="11" fillId="2" borderId="31" xfId="13" applyFont="1" applyFill="1" applyBorder="1" applyAlignment="1">
      <alignment vertical="center"/>
    </xf>
    <xf numFmtId="0" fontId="10" fillId="2" borderId="29" xfId="13" applyFont="1" applyFill="1" applyBorder="1" applyAlignment="1">
      <alignment vertical="center"/>
    </xf>
    <xf numFmtId="167" fontId="10" fillId="2" borderId="46" xfId="13" applyNumberFormat="1" applyFont="1" applyFill="1" applyBorder="1" applyAlignment="1">
      <alignment vertical="center"/>
    </xf>
    <xf numFmtId="0" fontId="10" fillId="2" borderId="31" xfId="13" applyFont="1" applyFill="1" applyBorder="1" applyAlignment="1">
      <alignment vertical="center"/>
    </xf>
    <xf numFmtId="0" fontId="22" fillId="0" borderId="0" xfId="22" quotePrefix="1" applyFont="1" applyAlignment="1">
      <alignment vertical="center"/>
    </xf>
    <xf numFmtId="3" fontId="22" fillId="0" borderId="0" xfId="13" applyNumberFormat="1" applyFont="1" applyAlignment="1">
      <alignment vertical="center"/>
    </xf>
    <xf numFmtId="3" fontId="2" fillId="0" borderId="0" xfId="13" applyNumberFormat="1" applyAlignment="1">
      <alignment vertical="center"/>
    </xf>
    <xf numFmtId="0" fontId="2" fillId="0" borderId="0" xfId="13"/>
    <xf numFmtId="0" fontId="9" fillId="0" borderId="0" xfId="13" applyFont="1" applyAlignment="1">
      <alignment horizontal="right"/>
    </xf>
    <xf numFmtId="0" fontId="9" fillId="0" borderId="0" xfId="13" applyFont="1" applyAlignment="1">
      <alignment horizontal="center"/>
    </xf>
    <xf numFmtId="0" fontId="2" fillId="0" borderId="1" xfId="13" applyBorder="1"/>
    <xf numFmtId="0" fontId="2" fillId="0" borderId="1" xfId="13" applyBorder="1" applyAlignment="1">
      <alignment horizontal="right"/>
    </xf>
    <xf numFmtId="0" fontId="2" fillId="0" borderId="52" xfId="13" applyBorder="1" applyAlignment="1">
      <alignment horizontal="right"/>
    </xf>
    <xf numFmtId="0" fontId="8" fillId="0" borderId="52" xfId="13" applyFont="1" applyBorder="1" applyAlignment="1">
      <alignment horizontal="center"/>
    </xf>
    <xf numFmtId="0" fontId="8" fillId="0" borderId="65" xfId="13" applyFont="1" applyBorder="1" applyAlignment="1">
      <alignment horizontal="center"/>
    </xf>
    <xf numFmtId="0" fontId="8" fillId="6" borderId="52" xfId="13" applyFont="1" applyFill="1" applyBorder="1" applyAlignment="1">
      <alignment horizontal="center" vertical="center" wrapText="1"/>
    </xf>
    <xf numFmtId="0" fontId="8" fillId="6" borderId="38" xfId="13" applyFont="1" applyFill="1" applyBorder="1" applyAlignment="1">
      <alignment horizontal="center" vertical="center" wrapText="1"/>
    </xf>
    <xf numFmtId="0" fontId="2" fillId="0" borderId="0" xfId="13" applyAlignment="1">
      <alignment wrapText="1"/>
    </xf>
    <xf numFmtId="0" fontId="2" fillId="6" borderId="62" xfId="13" applyFill="1" applyBorder="1"/>
    <xf numFmtId="0" fontId="2" fillId="6" borderId="3" xfId="13" applyFill="1" applyBorder="1"/>
    <xf numFmtId="0" fontId="2" fillId="6" borderId="65" xfId="13" applyFill="1" applyBorder="1"/>
    <xf numFmtId="0" fontId="2" fillId="6" borderId="66" xfId="13" applyFill="1" applyBorder="1" applyAlignment="1">
      <alignment wrapText="1"/>
    </xf>
    <xf numFmtId="0" fontId="2" fillId="6" borderId="0" xfId="13" applyFill="1" applyAlignment="1">
      <alignment wrapText="1"/>
    </xf>
    <xf numFmtId="0" fontId="2" fillId="6" borderId="35" xfId="13" applyFill="1" applyBorder="1" applyAlignment="1">
      <alignment wrapText="1"/>
    </xf>
    <xf numFmtId="0" fontId="8" fillId="6" borderId="39" xfId="13" applyFont="1" applyFill="1" applyBorder="1" applyAlignment="1">
      <alignment horizontal="center" vertical="center" wrapText="1"/>
    </xf>
    <xf numFmtId="3" fontId="8" fillId="2" borderId="52" xfId="13" applyNumberFormat="1" applyFont="1" applyFill="1" applyBorder="1"/>
    <xf numFmtId="3" fontId="2" fillId="0" borderId="52" xfId="13" applyNumberFormat="1" applyBorder="1"/>
    <xf numFmtId="0" fontId="9" fillId="6" borderId="50" xfId="13" applyFont="1" applyFill="1" applyBorder="1"/>
    <xf numFmtId="0" fontId="2" fillId="6" borderId="2" xfId="13" applyFill="1" applyBorder="1"/>
    <xf numFmtId="0" fontId="2" fillId="6" borderId="38" xfId="13" applyFill="1" applyBorder="1"/>
    <xf numFmtId="3" fontId="9" fillId="2" borderId="52" xfId="13" applyNumberFormat="1" applyFont="1" applyFill="1" applyBorder="1"/>
    <xf numFmtId="0" fontId="2" fillId="6" borderId="50" xfId="13" applyFill="1" applyBorder="1"/>
    <xf numFmtId="0" fontId="14" fillId="5" borderId="4" xfId="0" applyFont="1" applyFill="1" applyBorder="1" applyAlignment="1">
      <alignment vertical="center"/>
    </xf>
    <xf numFmtId="0" fontId="14" fillId="5" borderId="5"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0" fillId="5" borderId="4" xfId="0" applyFont="1" applyFill="1" applyBorder="1" applyAlignment="1">
      <alignment vertical="center"/>
    </xf>
    <xf numFmtId="0" fontId="20" fillId="5" borderId="5" xfId="0" applyFont="1" applyFill="1" applyBorder="1" applyAlignment="1">
      <alignment vertical="center"/>
    </xf>
    <xf numFmtId="0" fontId="12" fillId="0" borderId="6" xfId="0" applyFont="1" applyBorder="1"/>
    <xf numFmtId="0" fontId="12" fillId="0" borderId="7" xfId="0" applyFont="1" applyBorder="1"/>
    <xf numFmtId="0" fontId="12" fillId="0" borderId="24" xfId="0" applyFont="1" applyBorder="1"/>
    <xf numFmtId="0" fontId="12" fillId="0" borderId="14" xfId="0" applyFont="1" applyBorder="1"/>
    <xf numFmtId="0" fontId="12" fillId="0" borderId="13" xfId="0" applyFont="1" applyBorder="1"/>
    <xf numFmtId="3" fontId="14" fillId="5" borderId="17" xfId="0" applyNumberFormat="1" applyFont="1" applyFill="1" applyBorder="1" applyAlignment="1">
      <alignment horizontal="right" vertical="center"/>
    </xf>
    <xf numFmtId="3" fontId="12" fillId="0" borderId="17" xfId="0" applyNumberFormat="1" applyFont="1" applyBorder="1" applyAlignment="1">
      <alignment horizontal="right" vertical="center"/>
    </xf>
    <xf numFmtId="0" fontId="0" fillId="0" borderId="17" xfId="0" applyBorder="1" applyAlignment="1">
      <alignment horizontal="right" vertical="center"/>
    </xf>
    <xf numFmtId="0" fontId="12" fillId="0" borderId="17" xfId="0" applyFont="1" applyBorder="1" applyAlignment="1">
      <alignment horizontal="right" vertical="center"/>
    </xf>
    <xf numFmtId="3" fontId="20" fillId="5" borderId="17" xfId="0" applyNumberFormat="1" applyFont="1" applyFill="1" applyBorder="1" applyAlignment="1">
      <alignment horizontal="right" vertical="center"/>
    </xf>
    <xf numFmtId="10" fontId="10" fillId="3" borderId="16" xfId="0" applyNumberFormat="1" applyFont="1" applyFill="1" applyBorder="1" applyAlignment="1">
      <alignment vertical="center"/>
    </xf>
    <xf numFmtId="10" fontId="10" fillId="0" borderId="20" xfId="0" applyNumberFormat="1" applyFont="1" applyBorder="1" applyAlignment="1">
      <alignment vertical="center"/>
    </xf>
    <xf numFmtId="10" fontId="19" fillId="0" borderId="21" xfId="0" applyNumberFormat="1" applyFont="1" applyBorder="1" applyAlignment="1">
      <alignment vertical="center"/>
    </xf>
    <xf numFmtId="10" fontId="10" fillId="0" borderId="21" xfId="0" applyNumberFormat="1" applyFont="1" applyBorder="1" applyAlignment="1">
      <alignment vertical="center"/>
    </xf>
    <xf numFmtId="10" fontId="19" fillId="0" borderId="20" xfId="0" applyNumberFormat="1" applyFont="1" applyBorder="1" applyAlignment="1">
      <alignment vertical="center"/>
    </xf>
    <xf numFmtId="10" fontId="10" fillId="2" borderId="16" xfId="0" applyNumberFormat="1" applyFont="1" applyFill="1" applyBorder="1" applyAlignment="1">
      <alignment vertical="center"/>
    </xf>
    <xf numFmtId="10" fontId="10" fillId="5" borderId="21" xfId="0" applyNumberFormat="1" applyFont="1" applyFill="1" applyBorder="1" applyAlignment="1">
      <alignment vertical="center"/>
    </xf>
    <xf numFmtId="10" fontId="10" fillId="2" borderId="17" xfId="0" applyNumberFormat="1" applyFont="1" applyFill="1" applyBorder="1" applyAlignment="1">
      <alignment vertical="center"/>
    </xf>
    <xf numFmtId="10" fontId="10" fillId="3" borderId="17" xfId="0" applyNumberFormat="1" applyFont="1" applyFill="1" applyBorder="1"/>
    <xf numFmtId="10" fontId="10" fillId="0" borderId="11" xfId="0" applyNumberFormat="1" applyFont="1" applyBorder="1"/>
    <xf numFmtId="10" fontId="10" fillId="0" borderId="12" xfId="0" applyNumberFormat="1" applyFont="1" applyBorder="1"/>
    <xf numFmtId="10" fontId="10" fillId="0" borderId="15" xfId="0" applyNumberFormat="1" applyFont="1" applyBorder="1"/>
    <xf numFmtId="10" fontId="19" fillId="0" borderId="12" xfId="0" applyNumberFormat="1" applyFont="1" applyBorder="1"/>
    <xf numFmtId="10" fontId="19" fillId="0" borderId="15" xfId="0" applyNumberFormat="1" applyFont="1" applyBorder="1"/>
    <xf numFmtId="10" fontId="10" fillId="0" borderId="18" xfId="0" applyNumberFormat="1" applyFont="1" applyBorder="1"/>
    <xf numFmtId="10" fontId="10" fillId="5" borderId="16" xfId="0" applyNumberFormat="1" applyFont="1" applyFill="1" applyBorder="1" applyAlignment="1">
      <alignment vertical="center"/>
    </xf>
    <xf numFmtId="10" fontId="10" fillId="2" borderId="8" xfId="0" applyNumberFormat="1" applyFont="1" applyFill="1" applyBorder="1" applyAlignment="1">
      <alignment vertical="center"/>
    </xf>
    <xf numFmtId="10" fontId="9" fillId="3" borderId="17" xfId="0" applyNumberFormat="1" applyFont="1" applyFill="1" applyBorder="1"/>
    <xf numFmtId="10" fontId="9" fillId="0" borderId="11" xfId="0" applyNumberFormat="1" applyFont="1" applyBorder="1"/>
    <xf numFmtId="10" fontId="9" fillId="0" borderId="12" xfId="0" applyNumberFormat="1" applyFont="1" applyBorder="1"/>
    <xf numFmtId="10" fontId="9" fillId="0" borderId="15" xfId="0" applyNumberFormat="1" applyFont="1" applyBorder="1"/>
    <xf numFmtId="10" fontId="9" fillId="2" borderId="17" xfId="0" applyNumberFormat="1" applyFont="1" applyFill="1" applyBorder="1" applyAlignment="1">
      <alignment vertical="center"/>
    </xf>
    <xf numFmtId="10" fontId="9" fillId="0" borderId="18" xfId="0" applyNumberFormat="1" applyFont="1" applyBorder="1"/>
    <xf numFmtId="10" fontId="9" fillId="5" borderId="16" xfId="0" applyNumberFormat="1" applyFont="1" applyFill="1" applyBorder="1" applyAlignment="1">
      <alignment vertical="center"/>
    </xf>
    <xf numFmtId="10" fontId="9" fillId="2" borderId="8" xfId="0" applyNumberFormat="1" applyFont="1" applyFill="1" applyBorder="1" applyAlignment="1">
      <alignment vertical="center"/>
    </xf>
    <xf numFmtId="10" fontId="9" fillId="3" borderId="16" xfId="0" applyNumberFormat="1" applyFont="1" applyFill="1" applyBorder="1" applyAlignment="1">
      <alignment vertical="center"/>
    </xf>
    <xf numFmtId="10" fontId="9" fillId="0" borderId="20" xfId="0" applyNumberFormat="1" applyFont="1" applyBorder="1" applyAlignment="1">
      <alignment vertical="center"/>
    </xf>
    <xf numFmtId="10" fontId="9" fillId="0" borderId="21" xfId="0" applyNumberFormat="1" applyFont="1" applyBorder="1" applyAlignment="1">
      <alignment vertical="center"/>
    </xf>
    <xf numFmtId="10" fontId="9" fillId="2" borderId="16" xfId="0" applyNumberFormat="1" applyFont="1" applyFill="1" applyBorder="1" applyAlignment="1">
      <alignment vertical="center"/>
    </xf>
    <xf numFmtId="10" fontId="9" fillId="5" borderId="21" xfId="0" applyNumberFormat="1" applyFont="1" applyFill="1" applyBorder="1" applyAlignment="1">
      <alignment vertical="center"/>
    </xf>
    <xf numFmtId="0" fontId="8" fillId="0" borderId="39" xfId="13" applyFont="1" applyBorder="1" applyAlignment="1">
      <alignment horizontal="center"/>
    </xf>
    <xf numFmtId="0" fontId="10" fillId="0" borderId="4" xfId="0" applyFont="1" applyBorder="1" applyAlignment="1">
      <alignment horizontal="center" vertical="center"/>
    </xf>
    <xf numFmtId="0" fontId="2" fillId="0" borderId="0" xfId="23" applyFont="1"/>
    <xf numFmtId="0" fontId="2" fillId="0" borderId="0" xfId="23" applyFont="1" applyAlignment="1">
      <alignment horizontal="right"/>
    </xf>
    <xf numFmtId="0" fontId="2" fillId="0" borderId="52" xfId="23" applyFont="1" applyBorder="1"/>
    <xf numFmtId="0" fontId="2" fillId="0" borderId="52" xfId="23" applyFont="1" applyBorder="1" applyAlignment="1">
      <alignment horizontal="center"/>
    </xf>
    <xf numFmtId="0" fontId="9" fillId="8" borderId="52" xfId="23" applyFont="1" applyFill="1" applyBorder="1" applyAlignment="1">
      <alignment horizontal="center" vertical="top" wrapText="1"/>
    </xf>
    <xf numFmtId="0" fontId="2" fillId="0" borderId="52" xfId="23" applyFont="1" applyBorder="1" applyAlignment="1">
      <alignment horizontal="center" vertical="top" wrapText="1"/>
    </xf>
    <xf numFmtId="0" fontId="2" fillId="0" borderId="52" xfId="23" applyFont="1" applyBorder="1" applyAlignment="1">
      <alignment horizontal="left" vertical="top" wrapText="1"/>
    </xf>
    <xf numFmtId="3" fontId="2" fillId="0" borderId="52" xfId="23" applyNumberFormat="1" applyFont="1" applyBorder="1" applyAlignment="1">
      <alignment horizontal="right" vertical="top" wrapText="1"/>
    </xf>
    <xf numFmtId="0" fontId="8" fillId="0" borderId="52" xfId="23" applyFont="1" applyBorder="1" applyAlignment="1">
      <alignment horizontal="center" vertical="top" wrapText="1"/>
    </xf>
    <xf numFmtId="0" fontId="8" fillId="0" borderId="52" xfId="23" applyFont="1" applyBorder="1" applyAlignment="1">
      <alignment horizontal="left" vertical="top" wrapText="1"/>
    </xf>
    <xf numFmtId="3" fontId="8" fillId="0" borderId="52" xfId="23" applyNumberFormat="1" applyFont="1" applyBorder="1" applyAlignment="1">
      <alignment horizontal="right" vertical="top" wrapText="1"/>
    </xf>
    <xf numFmtId="0" fontId="7" fillId="8" borderId="52" xfId="23" applyFont="1" applyFill="1" applyBorder="1" applyAlignment="1">
      <alignment horizontal="center" vertical="top" wrapText="1"/>
    </xf>
    <xf numFmtId="0" fontId="9" fillId="8" borderId="52" xfId="23" applyFont="1" applyFill="1" applyBorder="1" applyAlignment="1">
      <alignment horizontal="center" vertical="center" wrapText="1"/>
    </xf>
    <xf numFmtId="0" fontId="8" fillId="0" borderId="0" xfId="23" applyFont="1"/>
    <xf numFmtId="0" fontId="2" fillId="0" borderId="52" xfId="23" quotePrefix="1" applyFont="1" applyBorder="1" applyAlignment="1">
      <alignment horizontal="center" vertical="top" wrapText="1"/>
    </xf>
    <xf numFmtId="0" fontId="8" fillId="0" borderId="52" xfId="23" quotePrefix="1" applyFont="1" applyBorder="1" applyAlignment="1">
      <alignment horizontal="center" vertical="top" wrapText="1"/>
    </xf>
    <xf numFmtId="0" fontId="2" fillId="0" borderId="0" xfId="15" applyAlignment="1">
      <alignment horizontal="center" vertical="center"/>
    </xf>
    <xf numFmtId="0" fontId="2" fillId="0" borderId="0" xfId="15" applyAlignment="1">
      <alignment vertical="center"/>
    </xf>
    <xf numFmtId="0" fontId="2" fillId="0" borderId="0" xfId="15" applyAlignment="1">
      <alignment horizontal="right" vertical="center"/>
    </xf>
    <xf numFmtId="0" fontId="27" fillId="0" borderId="52" xfId="15" applyFont="1" applyBorder="1" applyAlignment="1">
      <alignment horizontal="center" vertical="center" wrapText="1"/>
    </xf>
    <xf numFmtId="3" fontId="9" fillId="0" borderId="49" xfId="15" applyNumberFormat="1" applyFont="1" applyBorder="1" applyAlignment="1">
      <alignment horizontal="right" vertical="center" wrapText="1"/>
    </xf>
    <xf numFmtId="0" fontId="8" fillId="0" borderId="50" xfId="15" applyFont="1" applyBorder="1" applyAlignment="1">
      <alignment horizontal="center" vertical="center"/>
    </xf>
    <xf numFmtId="0" fontId="8" fillId="0" borderId="2" xfId="15" applyFont="1" applyBorder="1" applyAlignment="1">
      <alignment horizontal="left" vertical="center"/>
    </xf>
    <xf numFmtId="0" fontId="2" fillId="0" borderId="2" xfId="15" applyBorder="1" applyAlignment="1">
      <alignment horizontal="center" vertical="center"/>
    </xf>
    <xf numFmtId="0" fontId="2" fillId="0" borderId="2" xfId="15" applyBorder="1" applyAlignment="1">
      <alignment vertical="center"/>
    </xf>
    <xf numFmtId="3" fontId="10" fillId="0" borderId="52" xfId="8" applyNumberFormat="1" applyFont="1" applyBorder="1" applyAlignment="1">
      <alignment horizontal="right" vertical="center"/>
    </xf>
    <xf numFmtId="0" fontId="2" fillId="0" borderId="62" xfId="15" applyBorder="1" applyAlignment="1">
      <alignment horizontal="center" vertical="center"/>
    </xf>
    <xf numFmtId="0" fontId="8" fillId="0" borderId="3" xfId="15" applyFont="1" applyBorder="1" applyAlignment="1">
      <alignment horizontal="center" vertical="center"/>
    </xf>
    <xf numFmtId="3" fontId="8" fillId="0" borderId="52" xfId="8" applyNumberFormat="1" applyFont="1" applyBorder="1" applyAlignment="1">
      <alignment horizontal="right" vertical="center"/>
    </xf>
    <xf numFmtId="0" fontId="2" fillId="0" borderId="66" xfId="15" applyBorder="1" applyAlignment="1">
      <alignment horizontal="center" vertical="center"/>
    </xf>
    <xf numFmtId="0" fontId="8" fillId="0" borderId="0" xfId="15" applyFont="1" applyAlignment="1">
      <alignment horizontal="center" vertical="center"/>
    </xf>
    <xf numFmtId="16" fontId="2" fillId="0" borderId="3" xfId="15" quotePrefix="1" applyNumberFormat="1" applyBorder="1" applyAlignment="1">
      <alignment horizontal="center" vertical="center"/>
    </xf>
    <xf numFmtId="0" fontId="2" fillId="0" borderId="0" xfId="15" quotePrefix="1" applyAlignment="1">
      <alignment horizontal="center" vertical="center"/>
    </xf>
    <xf numFmtId="0" fontId="2" fillId="0" borderId="2" xfId="15" applyBorder="1" applyAlignment="1">
      <alignment horizontal="left" vertical="center"/>
    </xf>
    <xf numFmtId="3" fontId="2" fillId="0" borderId="52" xfId="8" applyNumberFormat="1" applyFont="1" applyBorder="1" applyAlignment="1">
      <alignment horizontal="right" vertical="center"/>
    </xf>
    <xf numFmtId="0" fontId="8" fillId="0" borderId="1" xfId="15" applyFont="1" applyBorder="1" applyAlignment="1">
      <alignment horizontal="left" vertical="center"/>
    </xf>
    <xf numFmtId="0" fontId="2" fillId="0" borderId="3" xfId="15" quotePrefix="1" applyBorder="1" applyAlignment="1">
      <alignment horizontal="center" vertical="center"/>
    </xf>
    <xf numFmtId="0" fontId="2" fillId="0" borderId="3" xfId="15" quotePrefix="1" applyBorder="1" applyAlignment="1">
      <alignment vertical="center"/>
    </xf>
    <xf numFmtId="0" fontId="2" fillId="0" borderId="0" xfId="15" quotePrefix="1" applyAlignment="1">
      <alignment vertical="center"/>
    </xf>
    <xf numFmtId="0" fontId="2" fillId="0" borderId="1" xfId="15" applyBorder="1" applyAlignment="1">
      <alignment vertical="center"/>
    </xf>
    <xf numFmtId="3" fontId="2" fillId="0" borderId="49" xfId="8" applyNumberFormat="1" applyFont="1" applyBorder="1" applyAlignment="1">
      <alignment horizontal="right" vertical="center"/>
    </xf>
    <xf numFmtId="0" fontId="2" fillId="0" borderId="67" xfId="15" applyBorder="1" applyAlignment="1">
      <alignment horizontal="center" vertical="center"/>
    </xf>
    <xf numFmtId="0" fontId="2" fillId="0" borderId="1" xfId="15" applyBorder="1" applyAlignment="1">
      <alignment horizontal="center" vertical="center"/>
    </xf>
    <xf numFmtId="3" fontId="8" fillId="0" borderId="49" xfId="8" applyNumberFormat="1" applyFont="1" applyBorder="1" applyAlignment="1">
      <alignment horizontal="right" vertical="center"/>
    </xf>
    <xf numFmtId="0" fontId="2" fillId="0" borderId="3" xfId="15" applyBorder="1" applyAlignment="1">
      <alignment horizontal="center" vertical="center"/>
    </xf>
    <xf numFmtId="0" fontId="8" fillId="0" borderId="67" xfId="15" applyFont="1" applyBorder="1" applyAlignment="1">
      <alignment horizontal="center" vertical="center"/>
    </xf>
    <xf numFmtId="3" fontId="10" fillId="0" borderId="49" xfId="8" applyNumberFormat="1" applyFont="1" applyBorder="1" applyAlignment="1">
      <alignment horizontal="right" vertical="center"/>
    </xf>
    <xf numFmtId="0" fontId="2" fillId="0" borderId="3" xfId="15" applyBorder="1" applyAlignment="1">
      <alignment vertical="center"/>
    </xf>
    <xf numFmtId="3" fontId="2" fillId="0" borderId="39" xfId="8" applyNumberFormat="1" applyFont="1" applyBorder="1" applyAlignment="1">
      <alignment horizontal="right" vertical="center"/>
    </xf>
    <xf numFmtId="0" fontId="2" fillId="0" borderId="3" xfId="15" applyBorder="1" applyAlignment="1">
      <alignment horizontal="left" vertical="center"/>
    </xf>
    <xf numFmtId="0" fontId="2" fillId="0" borderId="0" xfId="15" applyAlignment="1">
      <alignment horizontal="left" vertical="center"/>
    </xf>
    <xf numFmtId="3" fontId="9" fillId="0" borderId="52" xfId="8" applyNumberFormat="1" applyFont="1" applyBorder="1" applyAlignment="1">
      <alignment horizontal="right" vertical="center"/>
    </xf>
    <xf numFmtId="0" fontId="8" fillId="0" borderId="62" xfId="15" applyFont="1" applyBorder="1" applyAlignment="1">
      <alignment horizontal="center" vertical="center"/>
    </xf>
    <xf numFmtId="0" fontId="2" fillId="0" borderId="38" xfId="15" applyBorder="1" applyAlignment="1">
      <alignment vertical="center"/>
    </xf>
    <xf numFmtId="0" fontId="8" fillId="0" borderId="66" xfId="15" applyFont="1" applyBorder="1" applyAlignment="1">
      <alignment horizontal="center" vertical="center"/>
    </xf>
    <xf numFmtId="0" fontId="8" fillId="0" borderId="3" xfId="15" applyFont="1" applyBorder="1" applyAlignment="1">
      <alignment horizontal="left" vertical="center"/>
    </xf>
    <xf numFmtId="3" fontId="8" fillId="0" borderId="39" xfId="8" applyNumberFormat="1" applyFont="1" applyBorder="1" applyAlignment="1">
      <alignment horizontal="right" vertical="center"/>
    </xf>
    <xf numFmtId="0" fontId="2" fillId="0" borderId="65" xfId="15" applyBorder="1" applyAlignment="1">
      <alignment vertical="center"/>
    </xf>
    <xf numFmtId="0" fontId="2" fillId="0" borderId="0" xfId="24"/>
    <xf numFmtId="0" fontId="7" fillId="0" borderId="0" xfId="24" applyFont="1"/>
    <xf numFmtId="0" fontId="7" fillId="0" borderId="2" xfId="24" applyFont="1" applyBorder="1" applyAlignment="1">
      <alignment horizontal="right" vertical="center"/>
    </xf>
    <xf numFmtId="0" fontId="7" fillId="0" borderId="50" xfId="24" applyFont="1" applyBorder="1" applyAlignment="1">
      <alignment vertical="center"/>
    </xf>
    <xf numFmtId="0" fontId="7" fillId="0" borderId="50" xfId="24" applyFont="1" applyBorder="1" applyAlignment="1">
      <alignment vertical="center" wrapText="1"/>
    </xf>
    <xf numFmtId="0" fontId="12" fillId="0" borderId="0" xfId="14" applyFont="1"/>
    <xf numFmtId="0" fontId="13" fillId="0" borderId="0" xfId="14" applyFont="1" applyAlignment="1">
      <alignment horizontal="right"/>
    </xf>
    <xf numFmtId="0" fontId="31" fillId="0" borderId="0" xfId="14" applyFont="1" applyAlignment="1">
      <alignment horizontal="center"/>
    </xf>
    <xf numFmtId="0" fontId="16" fillId="0" borderId="0" xfId="14" applyFont="1" applyAlignment="1">
      <alignment horizontal="right"/>
    </xf>
    <xf numFmtId="0" fontId="12" fillId="0" borderId="25" xfId="14" applyFont="1" applyBorder="1"/>
    <xf numFmtId="0" fontId="12" fillId="0" borderId="26" xfId="14" applyFont="1" applyBorder="1" applyAlignment="1">
      <alignment horizontal="center"/>
    </xf>
    <xf numFmtId="0" fontId="12" fillId="0" borderId="32" xfId="14" applyFont="1" applyBorder="1" applyAlignment="1">
      <alignment horizontal="center"/>
    </xf>
    <xf numFmtId="0" fontId="12" fillId="0" borderId="27" xfId="14" applyFont="1" applyBorder="1" applyAlignment="1">
      <alignment horizontal="center"/>
    </xf>
    <xf numFmtId="0" fontId="12" fillId="0" borderId="28" xfId="14" applyFont="1" applyBorder="1" applyAlignment="1">
      <alignment horizontal="right"/>
    </xf>
    <xf numFmtId="0" fontId="10" fillId="6" borderId="30" xfId="25" applyFont="1" applyFill="1" applyBorder="1" applyAlignment="1">
      <alignment horizontal="center" vertical="center"/>
    </xf>
    <xf numFmtId="0" fontId="8" fillId="6" borderId="29" xfId="25" applyFont="1" applyFill="1" applyBorder="1" applyAlignment="1">
      <alignment horizontal="center" vertical="center" wrapText="1"/>
    </xf>
    <xf numFmtId="0" fontId="8" fillId="6" borderId="31" xfId="25" applyFont="1" applyFill="1" applyBorder="1" applyAlignment="1">
      <alignment horizontal="center" vertical="center" wrapText="1"/>
    </xf>
    <xf numFmtId="0" fontId="8" fillId="6" borderId="30" xfId="25" applyFont="1" applyFill="1" applyBorder="1" applyAlignment="1">
      <alignment horizontal="center" vertical="center" wrapText="1"/>
    </xf>
    <xf numFmtId="0" fontId="11" fillId="0" borderId="38" xfId="25" applyFont="1" applyBorder="1" applyAlignment="1">
      <alignment horizontal="left" vertical="center" wrapText="1"/>
    </xf>
    <xf numFmtId="3" fontId="10" fillId="0" borderId="38" xfId="25" applyNumberFormat="1" applyFont="1" applyBorder="1" applyAlignment="1">
      <alignment horizontal="right" vertical="center"/>
    </xf>
    <xf numFmtId="10" fontId="10" fillId="0" borderId="52" xfId="25" applyNumberFormat="1" applyFont="1" applyBorder="1" applyAlignment="1">
      <alignment horizontal="right" vertical="center"/>
    </xf>
    <xf numFmtId="0" fontId="11" fillId="0" borderId="52" xfId="25" applyFont="1" applyBorder="1" applyAlignment="1">
      <alignment horizontal="left" vertical="center" wrapText="1"/>
    </xf>
    <xf numFmtId="3" fontId="10" fillId="0" borderId="50" xfId="25" applyNumberFormat="1" applyFont="1" applyBorder="1" applyAlignment="1">
      <alignment horizontal="right" vertical="center"/>
    </xf>
    <xf numFmtId="3" fontId="10" fillId="0" borderId="52" xfId="25" applyNumberFormat="1" applyFont="1" applyBorder="1" applyAlignment="1">
      <alignment horizontal="right" vertical="center"/>
    </xf>
    <xf numFmtId="10" fontId="10" fillId="0" borderId="38" xfId="25" applyNumberFormat="1" applyFont="1" applyBorder="1" applyAlignment="1">
      <alignment horizontal="right" vertical="center"/>
    </xf>
    <xf numFmtId="0" fontId="11" fillId="0" borderId="35" xfId="25" applyFont="1" applyBorder="1" applyAlignment="1">
      <alignment horizontal="left" vertical="center" wrapText="1"/>
    </xf>
    <xf numFmtId="3" fontId="10" fillId="0" borderId="35" xfId="25" applyNumberFormat="1" applyFont="1" applyBorder="1" applyAlignment="1">
      <alignment horizontal="right" vertical="center"/>
    </xf>
    <xf numFmtId="10" fontId="10" fillId="0" borderId="36" xfId="25" applyNumberFormat="1" applyFont="1" applyBorder="1" applyAlignment="1">
      <alignment horizontal="right" vertical="center"/>
    </xf>
    <xf numFmtId="0" fontId="11" fillId="0" borderId="36" xfId="25" applyFont="1" applyBorder="1" applyAlignment="1">
      <alignment horizontal="left" vertical="center" wrapText="1"/>
    </xf>
    <xf numFmtId="3" fontId="10" fillId="0" borderId="66" xfId="25" applyNumberFormat="1" applyFont="1" applyBorder="1" applyAlignment="1">
      <alignment horizontal="right" vertical="center"/>
    </xf>
    <xf numFmtId="3" fontId="10" fillId="0" borderId="36" xfId="25" applyNumberFormat="1" applyFont="1" applyBorder="1" applyAlignment="1">
      <alignment horizontal="right" vertical="center"/>
    </xf>
    <xf numFmtId="10" fontId="10" fillId="0" borderId="35" xfId="25" applyNumberFormat="1" applyFont="1" applyBorder="1" applyAlignment="1">
      <alignment horizontal="right" vertical="center"/>
    </xf>
    <xf numFmtId="0" fontId="10" fillId="6" borderId="29" xfId="25" applyFont="1" applyFill="1" applyBorder="1" applyAlignment="1">
      <alignment horizontal="left" vertical="center" wrapText="1"/>
    </xf>
    <xf numFmtId="3" fontId="10" fillId="6" borderId="29" xfId="5" applyNumberFormat="1" applyFont="1" applyFill="1" applyBorder="1" applyAlignment="1">
      <alignment horizontal="right" vertical="center"/>
    </xf>
    <xf numFmtId="10" fontId="10" fillId="6" borderId="29" xfId="5" applyNumberFormat="1" applyFont="1" applyFill="1" applyBorder="1" applyAlignment="1">
      <alignment horizontal="right" vertical="center"/>
    </xf>
    <xf numFmtId="3" fontId="10" fillId="6" borderId="30" xfId="25" applyNumberFormat="1" applyFont="1" applyFill="1" applyBorder="1" applyAlignment="1">
      <alignment horizontal="right" vertical="center" wrapText="1"/>
    </xf>
    <xf numFmtId="3" fontId="10" fillId="6" borderId="29" xfId="25" applyNumberFormat="1" applyFont="1" applyFill="1" applyBorder="1" applyAlignment="1">
      <alignment horizontal="right" vertical="center" wrapText="1"/>
    </xf>
    <xf numFmtId="10" fontId="10" fillId="6" borderId="31" xfId="5" applyNumberFormat="1" applyFont="1" applyFill="1" applyBorder="1" applyAlignment="1">
      <alignment horizontal="right" vertical="center"/>
    </xf>
    <xf numFmtId="3" fontId="10" fillId="0" borderId="0" xfId="25" applyNumberFormat="1" applyFont="1" applyAlignment="1">
      <alignment horizontal="left" vertical="center" wrapText="1"/>
    </xf>
    <xf numFmtId="3" fontId="10" fillId="0" borderId="0" xfId="5" applyNumberFormat="1" applyFont="1" applyFill="1" applyBorder="1" applyAlignment="1">
      <alignment horizontal="right" vertical="center"/>
    </xf>
    <xf numFmtId="0" fontId="10" fillId="0" borderId="0" xfId="25" applyFont="1" applyAlignment="1">
      <alignment horizontal="left" vertical="center" wrapText="1"/>
    </xf>
    <xf numFmtId="3" fontId="10" fillId="0" borderId="0" xfId="25" applyNumberFormat="1" applyFont="1" applyAlignment="1">
      <alignment horizontal="right" vertical="center" wrapText="1"/>
    </xf>
    <xf numFmtId="3" fontId="10" fillId="0" borderId="7" xfId="25" applyNumberFormat="1" applyFont="1" applyBorder="1" applyAlignment="1">
      <alignment horizontal="right" vertical="center" wrapText="1"/>
    </xf>
    <xf numFmtId="0" fontId="11" fillId="0" borderId="68" xfId="25" applyFont="1" applyBorder="1" applyAlignment="1">
      <alignment horizontal="left" vertical="center" wrapText="1"/>
    </xf>
    <xf numFmtId="3" fontId="10" fillId="0" borderId="68" xfId="25" applyNumberFormat="1" applyFont="1" applyBorder="1" applyAlignment="1">
      <alignment horizontal="right" vertical="center"/>
    </xf>
    <xf numFmtId="10" fontId="10" fillId="0" borderId="49" xfId="25" applyNumberFormat="1" applyFont="1" applyBorder="1" applyAlignment="1">
      <alignment horizontal="right" vertical="center"/>
    </xf>
    <xf numFmtId="0" fontId="11" fillId="0" borderId="49" xfId="25" applyFont="1" applyBorder="1" applyAlignment="1">
      <alignment horizontal="left" vertical="center"/>
    </xf>
    <xf numFmtId="3" fontId="10" fillId="0" borderId="67" xfId="25" applyNumberFormat="1" applyFont="1" applyBorder="1" applyAlignment="1">
      <alignment horizontal="right" vertical="center"/>
    </xf>
    <xf numFmtId="3" fontId="10" fillId="0" borderId="49" xfId="25" applyNumberFormat="1" applyFont="1" applyBorder="1" applyAlignment="1">
      <alignment horizontal="right" vertical="center"/>
    </xf>
    <xf numFmtId="10" fontId="10" fillId="0" borderId="68" xfId="25" applyNumberFormat="1" applyFont="1" applyBorder="1" applyAlignment="1">
      <alignment horizontal="right" vertical="center"/>
    </xf>
    <xf numFmtId="0" fontId="11" fillId="0" borderId="52" xfId="25" applyFont="1" applyBorder="1" applyAlignment="1">
      <alignment horizontal="left" vertical="center"/>
    </xf>
    <xf numFmtId="0" fontId="11" fillId="0" borderId="65" xfId="25" applyFont="1" applyBorder="1" applyAlignment="1">
      <alignment horizontal="left" vertical="center" wrapText="1"/>
    </xf>
    <xf numFmtId="3" fontId="10" fillId="0" borderId="65" xfId="25" applyNumberFormat="1" applyFont="1" applyBorder="1" applyAlignment="1">
      <alignment horizontal="right" vertical="center"/>
    </xf>
    <xf numFmtId="10" fontId="10" fillId="0" borderId="39" xfId="25" applyNumberFormat="1" applyFont="1" applyBorder="1" applyAlignment="1">
      <alignment horizontal="right" vertical="center"/>
    </xf>
    <xf numFmtId="0" fontId="11" fillId="0" borderId="39" xfId="25" applyFont="1" applyBorder="1" applyAlignment="1">
      <alignment horizontal="left" vertical="center" wrapText="1"/>
    </xf>
    <xf numFmtId="3" fontId="10" fillId="0" borderId="62" xfId="25" applyNumberFormat="1" applyFont="1" applyBorder="1" applyAlignment="1">
      <alignment horizontal="right" vertical="center"/>
    </xf>
    <xf numFmtId="3" fontId="10" fillId="0" borderId="43" xfId="25" applyNumberFormat="1" applyFont="1" applyBorder="1" applyAlignment="1">
      <alignment horizontal="right" vertical="center"/>
    </xf>
    <xf numFmtId="10" fontId="10" fillId="0" borderId="65" xfId="25" applyNumberFormat="1" applyFont="1" applyBorder="1" applyAlignment="1">
      <alignment horizontal="right" vertical="center"/>
    </xf>
    <xf numFmtId="0" fontId="10" fillId="9" borderId="29" xfId="25" applyFont="1" applyFill="1" applyBorder="1" applyAlignment="1">
      <alignment horizontal="left" vertical="center" wrapText="1"/>
    </xf>
    <xf numFmtId="3" fontId="10" fillId="9" borderId="29" xfId="25" applyNumberFormat="1" applyFont="1" applyFill="1" applyBorder="1" applyAlignment="1">
      <alignment horizontal="right" vertical="center" wrapText="1"/>
    </xf>
    <xf numFmtId="10" fontId="10" fillId="9" borderId="29" xfId="25" applyNumberFormat="1" applyFont="1" applyFill="1" applyBorder="1" applyAlignment="1">
      <alignment horizontal="right" vertical="center" wrapText="1"/>
    </xf>
    <xf numFmtId="3" fontId="10" fillId="9" borderId="30" xfId="25" applyNumberFormat="1" applyFont="1" applyFill="1" applyBorder="1" applyAlignment="1">
      <alignment horizontal="right" vertical="center" wrapText="1"/>
    </xf>
    <xf numFmtId="3" fontId="10" fillId="9" borderId="55" xfId="25" applyNumberFormat="1" applyFont="1" applyFill="1" applyBorder="1" applyAlignment="1">
      <alignment horizontal="right" vertical="center" wrapText="1"/>
    </xf>
    <xf numFmtId="10" fontId="10" fillId="9" borderId="31" xfId="25" applyNumberFormat="1" applyFont="1" applyFill="1" applyBorder="1" applyAlignment="1">
      <alignment horizontal="right" vertical="center" wrapText="1"/>
    </xf>
    <xf numFmtId="3" fontId="12" fillId="0" borderId="0" xfId="14" applyNumberFormat="1" applyFont="1"/>
    <xf numFmtId="0" fontId="7" fillId="0" borderId="0" xfId="16" applyFont="1"/>
    <xf numFmtId="0" fontId="7" fillId="0" borderId="0" xfId="16" applyFont="1" applyAlignment="1">
      <alignment horizontal="right"/>
    </xf>
    <xf numFmtId="0" fontId="9" fillId="0" borderId="0" xfId="16" applyFont="1" applyAlignment="1">
      <alignment horizontal="center"/>
    </xf>
    <xf numFmtId="0" fontId="9" fillId="0" borderId="0" xfId="16" applyFont="1" applyAlignment="1" applyProtection="1">
      <alignment horizontal="center" vertical="top" wrapText="1"/>
      <protection locked="0"/>
    </xf>
    <xf numFmtId="0" fontId="7" fillId="0" borderId="17" xfId="16" applyFont="1" applyBorder="1"/>
    <xf numFmtId="0" fontId="9" fillId="0" borderId="17" xfId="16" applyFont="1" applyBorder="1" applyAlignment="1">
      <alignment horizontal="center"/>
    </xf>
    <xf numFmtId="0" fontId="9" fillId="7" borderId="54" xfId="16" applyFont="1" applyFill="1" applyBorder="1" applyAlignment="1">
      <alignment horizontal="center" vertical="center" wrapText="1"/>
    </xf>
    <xf numFmtId="0" fontId="9" fillId="7" borderId="29" xfId="16" applyFont="1" applyFill="1" applyBorder="1" applyAlignment="1">
      <alignment horizontal="center" vertical="center"/>
    </xf>
    <xf numFmtId="0" fontId="9" fillId="7" borderId="46" xfId="16" applyFont="1" applyFill="1" applyBorder="1" applyAlignment="1">
      <alignment horizontal="center" vertical="center" wrapText="1"/>
    </xf>
    <xf numFmtId="0" fontId="7" fillId="0" borderId="0" xfId="16" applyFont="1" applyAlignment="1">
      <alignment horizontal="center"/>
    </xf>
    <xf numFmtId="0" fontId="7" fillId="0" borderId="53" xfId="16" applyFont="1" applyBorder="1" applyAlignment="1">
      <alignment horizontal="center" vertical="center"/>
    </xf>
    <xf numFmtId="0" fontId="7" fillId="0" borderId="36" xfId="16" applyFont="1" applyBorder="1" applyAlignment="1">
      <alignment horizontal="left" vertical="center" indent="1"/>
    </xf>
    <xf numFmtId="168" fontId="7" fillId="0" borderId="56" xfId="16" applyNumberFormat="1" applyFont="1" applyBorder="1" applyAlignment="1" applyProtection="1">
      <alignment horizontal="right" vertical="center"/>
      <protection locked="0"/>
    </xf>
    <xf numFmtId="0" fontId="7" fillId="0" borderId="28" xfId="16" applyFont="1" applyBorder="1" applyAlignment="1">
      <alignment horizontal="center" vertical="center"/>
    </xf>
    <xf numFmtId="0" fontId="7" fillId="0" borderId="52" xfId="16" applyFont="1" applyBorder="1" applyAlignment="1">
      <alignment horizontal="left" vertical="center" indent="1"/>
    </xf>
    <xf numFmtId="168" fontId="7" fillId="0" borderId="51" xfId="16" applyNumberFormat="1" applyFont="1" applyBorder="1" applyAlignment="1" applyProtection="1">
      <alignment horizontal="right" vertical="center"/>
      <protection locked="0"/>
    </xf>
    <xf numFmtId="168" fontId="7" fillId="0" borderId="57" xfId="16" applyNumberFormat="1" applyFont="1" applyBorder="1" applyAlignment="1" applyProtection="1">
      <alignment horizontal="right" vertical="center"/>
      <protection locked="0"/>
    </xf>
    <xf numFmtId="0" fontId="7" fillId="0" borderId="36" xfId="16" applyFont="1" applyBorder="1" applyAlignment="1">
      <alignment horizontal="left" vertical="center" wrapText="1" indent="1"/>
    </xf>
    <xf numFmtId="168" fontId="7" fillId="0" borderId="37" xfId="16" applyNumberFormat="1" applyFont="1" applyBorder="1" applyAlignment="1" applyProtection="1">
      <alignment horizontal="right" vertical="center"/>
      <protection locked="0"/>
    </xf>
    <xf numFmtId="0" fontId="7" fillId="0" borderId="25" xfId="16" applyFont="1" applyBorder="1" applyAlignment="1">
      <alignment horizontal="center" vertical="center"/>
    </xf>
    <xf numFmtId="0" fontId="7" fillId="0" borderId="55" xfId="16" applyFont="1" applyBorder="1" applyAlignment="1" applyProtection="1">
      <alignment horizontal="left" vertical="center" wrapText="1" indent="1"/>
      <protection locked="0"/>
    </xf>
    <xf numFmtId="168" fontId="9" fillId="0" borderId="56" xfId="16" applyNumberFormat="1" applyFont="1" applyBorder="1" applyAlignment="1">
      <alignment horizontal="right" vertical="center"/>
    </xf>
    <xf numFmtId="0" fontId="7" fillId="0" borderId="52" xfId="16" applyFont="1" applyBorder="1" applyAlignment="1">
      <alignment horizontal="left" vertical="center" indent="5"/>
    </xf>
    <xf numFmtId="0" fontId="7" fillId="0" borderId="41" xfId="16" applyFont="1" applyBorder="1" applyAlignment="1">
      <alignment horizontal="center" vertical="center"/>
    </xf>
    <xf numFmtId="0" fontId="7" fillId="0" borderId="43" xfId="16" applyFont="1" applyBorder="1" applyAlignment="1">
      <alignment horizontal="left" vertical="center" indent="5"/>
    </xf>
    <xf numFmtId="168" fontId="7" fillId="0" borderId="44" xfId="16" applyNumberFormat="1" applyFont="1" applyBorder="1" applyAlignment="1" applyProtection="1">
      <alignment horizontal="right" vertical="center"/>
      <protection locked="0"/>
    </xf>
    <xf numFmtId="3" fontId="33" fillId="0" borderId="0" xfId="11" applyNumberFormat="1" applyFont="1" applyAlignment="1">
      <alignment horizontal="center"/>
    </xf>
    <xf numFmtId="3" fontId="33" fillId="0" borderId="0" xfId="11" applyNumberFormat="1" applyFont="1"/>
    <xf numFmtId="3" fontId="34" fillId="0" borderId="0" xfId="11" applyNumberFormat="1" applyFont="1" applyAlignment="1">
      <alignment horizontal="center"/>
    </xf>
    <xf numFmtId="3" fontId="35" fillId="0" borderId="0" xfId="11" applyNumberFormat="1" applyFont="1"/>
    <xf numFmtId="3" fontId="33" fillId="0" borderId="0" xfId="11" applyNumberFormat="1" applyFont="1" applyAlignment="1">
      <alignment horizontal="right"/>
    </xf>
    <xf numFmtId="3" fontId="37" fillId="0" borderId="54" xfId="11" applyNumberFormat="1" applyFont="1" applyBorder="1" applyAlignment="1">
      <alignment horizontal="center" vertical="center"/>
    </xf>
    <xf numFmtId="3" fontId="37" fillId="0" borderId="29" xfId="11" applyNumberFormat="1" applyFont="1" applyBorder="1" applyAlignment="1">
      <alignment horizontal="center" vertical="center"/>
    </xf>
    <xf numFmtId="3" fontId="34" fillId="0" borderId="29" xfId="11" applyNumberFormat="1" applyFont="1" applyBorder="1" applyAlignment="1">
      <alignment horizontal="center" vertical="center"/>
    </xf>
    <xf numFmtId="3" fontId="38" fillId="0" borderId="32" xfId="11" applyNumberFormat="1" applyFont="1" applyBorder="1" applyAlignment="1">
      <alignment horizontal="center"/>
    </xf>
    <xf numFmtId="3" fontId="34" fillId="0" borderId="26" xfId="11" applyNumberFormat="1" applyFont="1" applyBorder="1" applyAlignment="1">
      <alignment horizontal="center"/>
    </xf>
    <xf numFmtId="3" fontId="39" fillId="0" borderId="0" xfId="11" applyNumberFormat="1" applyFont="1" applyAlignment="1">
      <alignment horizontal="center"/>
    </xf>
    <xf numFmtId="3" fontId="38" fillId="0" borderId="33" xfId="11" applyNumberFormat="1" applyFont="1" applyBorder="1" applyAlignment="1">
      <alignment horizontal="center"/>
    </xf>
    <xf numFmtId="3" fontId="34" fillId="0" borderId="70" xfId="11" applyNumberFormat="1" applyFont="1" applyBorder="1" applyAlignment="1">
      <alignment horizontal="center"/>
    </xf>
    <xf numFmtId="3" fontId="34" fillId="0" borderId="33" xfId="11" applyNumberFormat="1" applyFont="1" applyBorder="1" applyAlignment="1">
      <alignment horizontal="center"/>
    </xf>
    <xf numFmtId="3" fontId="34" fillId="0" borderId="61" xfId="11" applyNumberFormat="1" applyFont="1" applyBorder="1" applyAlignment="1">
      <alignment horizontal="center"/>
    </xf>
    <xf numFmtId="3" fontId="33" fillId="0" borderId="26" xfId="11" applyNumberFormat="1" applyFont="1" applyBorder="1"/>
    <xf numFmtId="3" fontId="34" fillId="0" borderId="26" xfId="2" applyNumberFormat="1" applyFont="1" applyBorder="1" applyAlignment="1">
      <alignment vertical="center"/>
    </xf>
    <xf numFmtId="3" fontId="33" fillId="0" borderId="32" xfId="2" applyNumberFormat="1" applyFont="1" applyBorder="1" applyAlignment="1">
      <alignment horizontal="right" vertical="center"/>
    </xf>
    <xf numFmtId="3" fontId="33" fillId="0" borderId="27" xfId="11" applyNumberFormat="1" applyFont="1" applyBorder="1"/>
    <xf numFmtId="3" fontId="33" fillId="0" borderId="36" xfId="11" applyNumberFormat="1" applyFont="1" applyBorder="1"/>
    <xf numFmtId="3" fontId="34" fillId="0" borderId="36" xfId="2" applyNumberFormat="1" applyFont="1" applyBorder="1" applyAlignment="1">
      <alignment vertical="center"/>
    </xf>
    <xf numFmtId="3" fontId="33" fillId="0" borderId="36" xfId="2" applyNumberFormat="1" applyFont="1" applyBorder="1" applyAlignment="1">
      <alignment horizontal="right" vertical="center"/>
    </xf>
    <xf numFmtId="3" fontId="33" fillId="0" borderId="66" xfId="2" applyNumberFormat="1" applyFont="1" applyBorder="1" applyAlignment="1">
      <alignment horizontal="right" vertical="center"/>
    </xf>
    <xf numFmtId="3" fontId="33" fillId="0" borderId="37" xfId="11" applyNumberFormat="1" applyFont="1" applyBorder="1"/>
    <xf numFmtId="3" fontId="33" fillId="0" borderId="7" xfId="11" applyNumberFormat="1" applyFont="1" applyBorder="1"/>
    <xf numFmtId="3" fontId="40" fillId="0" borderId="26" xfId="2" applyNumberFormat="1" applyFont="1" applyBorder="1" applyAlignment="1">
      <alignment horizontal="right" vertical="center"/>
    </xf>
    <xf numFmtId="3" fontId="40" fillId="0" borderId="36" xfId="2" applyNumberFormat="1" applyFont="1" applyBorder="1" applyAlignment="1">
      <alignment horizontal="right" vertical="center"/>
    </xf>
    <xf numFmtId="3" fontId="33" fillId="0" borderId="70" xfId="11" applyNumberFormat="1" applyFont="1" applyBorder="1"/>
    <xf numFmtId="3" fontId="40" fillId="0" borderId="70" xfId="2" applyNumberFormat="1" applyFont="1" applyBorder="1" applyAlignment="1">
      <alignment horizontal="right" vertical="center"/>
    </xf>
    <xf numFmtId="3" fontId="33" fillId="0" borderId="70" xfId="2" applyNumberFormat="1" applyFont="1" applyBorder="1" applyAlignment="1">
      <alignment horizontal="right" vertical="center"/>
    </xf>
    <xf numFmtId="3" fontId="33" fillId="0" borderId="33" xfId="2" applyNumberFormat="1" applyFont="1" applyBorder="1" applyAlignment="1">
      <alignment horizontal="right" vertical="center"/>
    </xf>
    <xf numFmtId="3" fontId="33" fillId="0" borderId="61" xfId="11" applyNumberFormat="1" applyFont="1" applyBorder="1"/>
    <xf numFmtId="3" fontId="34" fillId="0" borderId="36" xfId="2" applyNumberFormat="1" applyFont="1" applyBorder="1" applyAlignment="1">
      <alignment horizontal="right" vertical="center"/>
    </xf>
    <xf numFmtId="3" fontId="33" fillId="0" borderId="26" xfId="2" applyNumberFormat="1" applyFont="1" applyBorder="1" applyAlignment="1">
      <alignment horizontal="center" vertical="center"/>
    </xf>
    <xf numFmtId="3" fontId="33" fillId="0" borderId="32" xfId="2" applyNumberFormat="1" applyFont="1" applyBorder="1" applyAlignment="1">
      <alignment horizontal="center" vertical="center"/>
    </xf>
    <xf numFmtId="3" fontId="33" fillId="0" borderId="37" xfId="11" applyNumberFormat="1" applyFont="1" applyBorder="1" applyAlignment="1">
      <alignment horizontal="right"/>
    </xf>
    <xf numFmtId="3" fontId="41" fillId="0" borderId="54" xfId="11" applyNumberFormat="1" applyFont="1" applyBorder="1" applyAlignment="1">
      <alignment horizontal="center" vertical="center"/>
    </xf>
    <xf numFmtId="3" fontId="40" fillId="0" borderId="29" xfId="11" applyNumberFormat="1" applyFont="1" applyBorder="1" applyAlignment="1">
      <alignment horizontal="center" vertical="center"/>
    </xf>
    <xf numFmtId="3" fontId="41" fillId="0" borderId="29" xfId="2" applyNumberFormat="1" applyFont="1" applyBorder="1" applyAlignment="1">
      <alignment horizontal="right" vertical="center"/>
    </xf>
    <xf numFmtId="3" fontId="41" fillId="0" borderId="0" xfId="11" applyNumberFormat="1" applyFont="1"/>
    <xf numFmtId="0" fontId="7" fillId="0" borderId="0" xfId="16" applyFont="1" applyAlignment="1">
      <alignment horizontal="center" vertical="center" wrapText="1"/>
    </xf>
    <xf numFmtId="0" fontId="7" fillId="0" borderId="0" xfId="16" applyFont="1" applyAlignment="1">
      <alignment vertical="center" wrapText="1"/>
    </xf>
    <xf numFmtId="0" fontId="2" fillId="0" borderId="0" xfId="16" applyFont="1" applyAlignment="1">
      <alignment horizontal="right" vertical="center" wrapText="1"/>
    </xf>
    <xf numFmtId="165" fontId="32" fillId="0" borderId="0" xfId="16" applyNumberFormat="1" applyFont="1" applyAlignment="1">
      <alignment horizontal="center" vertical="center" wrapText="1"/>
    </xf>
    <xf numFmtId="165" fontId="32" fillId="0" borderId="0" xfId="16" applyNumberFormat="1" applyFont="1" applyAlignment="1">
      <alignment vertical="center" wrapText="1"/>
    </xf>
    <xf numFmtId="165" fontId="2" fillId="0" borderId="0" xfId="16" applyNumberFormat="1" applyFont="1" applyAlignment="1">
      <alignment horizontal="right" vertical="center"/>
    </xf>
    <xf numFmtId="0" fontId="9" fillId="0" borderId="54" xfId="16" applyFont="1" applyBorder="1" applyAlignment="1">
      <alignment horizontal="center" vertical="center" wrapText="1"/>
    </xf>
    <xf numFmtId="0" fontId="9" fillId="0" borderId="29" xfId="16" applyFont="1" applyBorder="1" applyAlignment="1">
      <alignment horizontal="center" vertical="center" wrapText="1"/>
    </xf>
    <xf numFmtId="0" fontId="9" fillId="0" borderId="46" xfId="16" applyFont="1" applyBorder="1" applyAlignment="1">
      <alignment horizontal="center" vertical="center" wrapText="1"/>
    </xf>
    <xf numFmtId="0" fontId="9" fillId="0" borderId="0" xfId="16" applyFont="1" applyAlignment="1">
      <alignment horizontal="center" vertical="center" wrapText="1"/>
    </xf>
    <xf numFmtId="0" fontId="7" fillId="6" borderId="54" xfId="16" applyFont="1" applyFill="1" applyBorder="1" applyAlignment="1">
      <alignment horizontal="center" vertical="center" wrapText="1"/>
    </xf>
    <xf numFmtId="0" fontId="9" fillId="6" borderId="29" xfId="16" applyFont="1" applyFill="1" applyBorder="1" applyAlignment="1">
      <alignment horizontal="center" vertical="center" wrapText="1"/>
    </xf>
    <xf numFmtId="0" fontId="9" fillId="6" borderId="46" xfId="16" applyFont="1" applyFill="1" applyBorder="1" applyAlignment="1">
      <alignment horizontal="center" vertical="center" wrapText="1"/>
    </xf>
    <xf numFmtId="0" fontId="7" fillId="0" borderId="25" xfId="16" applyFont="1" applyBorder="1" applyAlignment="1">
      <alignment horizontal="center" vertical="center" wrapText="1"/>
    </xf>
    <xf numFmtId="0" fontId="7" fillId="0" borderId="68" xfId="16" applyFont="1" applyBorder="1" applyAlignment="1">
      <alignment horizontal="left" vertical="center" wrapText="1" indent="1"/>
    </xf>
    <xf numFmtId="165" fontId="7" fillId="0" borderId="51" xfId="16" applyNumberFormat="1" applyFont="1" applyBorder="1" applyAlignment="1" applyProtection="1">
      <alignment horizontal="right" vertical="center" wrapText="1" indent="1"/>
      <protection locked="0"/>
    </xf>
    <xf numFmtId="0" fontId="7" fillId="0" borderId="28" xfId="16" applyFont="1" applyBorder="1" applyAlignment="1">
      <alignment horizontal="center" vertical="center" wrapText="1"/>
    </xf>
    <xf numFmtId="0" fontId="7" fillId="0" borderId="38" xfId="16" applyFont="1" applyBorder="1" applyAlignment="1">
      <alignment horizontal="left" vertical="center" wrapText="1" indent="1"/>
    </xf>
    <xf numFmtId="165" fontId="7" fillId="0" borderId="57" xfId="16" applyNumberFormat="1" applyFont="1" applyBorder="1" applyAlignment="1" applyProtection="1">
      <alignment horizontal="right" vertical="center" wrapText="1" indent="1"/>
      <protection locked="0"/>
    </xf>
    <xf numFmtId="0" fontId="32" fillId="0" borderId="28" xfId="16" applyFont="1" applyBorder="1" applyAlignment="1">
      <alignment horizontal="center" vertical="center" wrapText="1"/>
    </xf>
    <xf numFmtId="0" fontId="32" fillId="0" borderId="38" xfId="16" quotePrefix="1" applyFont="1" applyBorder="1" applyAlignment="1">
      <alignment horizontal="left" vertical="center" wrapText="1" indent="1"/>
    </xf>
    <xf numFmtId="165" fontId="32" fillId="0" borderId="57" xfId="16" applyNumberFormat="1" applyFont="1" applyBorder="1" applyAlignment="1" applyProtection="1">
      <alignment horizontal="right" vertical="center" wrapText="1" indent="1"/>
      <protection locked="0"/>
    </xf>
    <xf numFmtId="0" fontId="32" fillId="0" borderId="0" xfId="16" applyFont="1" applyAlignment="1">
      <alignment vertical="center" wrapText="1"/>
    </xf>
    <xf numFmtId="0" fontId="32" fillId="0" borderId="38" xfId="16" applyFont="1" applyBorder="1" applyAlignment="1">
      <alignment horizontal="left" vertical="center" wrapText="1" indent="8"/>
    </xf>
    <xf numFmtId="0" fontId="7" fillId="0" borderId="43" xfId="16" applyFont="1" applyBorder="1" applyAlignment="1">
      <alignment horizontal="left" vertical="center" wrapText="1" indent="1"/>
    </xf>
    <xf numFmtId="165" fontId="7" fillId="0" borderId="44" xfId="16" applyNumberFormat="1" applyFont="1" applyBorder="1" applyAlignment="1" applyProtection="1">
      <alignment horizontal="right" vertical="center" wrapText="1" indent="1"/>
      <protection locked="0"/>
    </xf>
    <xf numFmtId="0" fontId="9" fillId="0" borderId="70" xfId="16" applyFont="1" applyBorder="1" applyAlignment="1">
      <alignment vertical="center" wrapText="1"/>
    </xf>
    <xf numFmtId="165" fontId="9" fillId="0" borderId="61" xfId="16" applyNumberFormat="1" applyFont="1" applyBorder="1" applyAlignment="1">
      <alignment vertical="center" wrapText="1"/>
    </xf>
    <xf numFmtId="0" fontId="7" fillId="0" borderId="0" xfId="16" applyFont="1" applyAlignment="1">
      <alignment horizontal="right" vertical="center" wrapText="1"/>
    </xf>
    <xf numFmtId="0" fontId="10" fillId="0" borderId="17" xfId="16" applyFont="1" applyBorder="1" applyAlignment="1">
      <alignment horizontal="center"/>
    </xf>
    <xf numFmtId="0" fontId="10" fillId="7" borderId="29" xfId="16" applyFont="1" applyFill="1" applyBorder="1" applyAlignment="1">
      <alignment horizontal="center" vertical="center" wrapText="1"/>
    </xf>
    <xf numFmtId="0" fontId="10" fillId="7" borderId="30" xfId="16" applyFont="1" applyFill="1" applyBorder="1" applyAlignment="1">
      <alignment horizontal="center" vertical="center" wrapText="1"/>
    </xf>
    <xf numFmtId="0" fontId="8" fillId="0" borderId="0" xfId="16" applyFont="1" applyAlignment="1">
      <alignment horizontal="center" vertical="center" wrapText="1"/>
    </xf>
    <xf numFmtId="0" fontId="11" fillId="0" borderId="12" xfId="16" applyFont="1" applyBorder="1" applyAlignment="1">
      <alignment horizontal="right" vertical="center" wrapText="1"/>
    </xf>
    <xf numFmtId="0" fontId="10" fillId="0" borderId="14" xfId="16" applyFont="1" applyBorder="1" applyAlignment="1">
      <alignment horizontal="left" vertical="center" wrapText="1"/>
    </xf>
    <xf numFmtId="0" fontId="10" fillId="0" borderId="52" xfId="16" applyFont="1" applyBorder="1" applyAlignment="1">
      <alignment vertical="center" wrapText="1"/>
    </xf>
    <xf numFmtId="3" fontId="10" fillId="0" borderId="52" xfId="16" applyNumberFormat="1" applyFont="1" applyBorder="1" applyAlignment="1">
      <alignment vertical="center" wrapText="1"/>
    </xf>
    <xf numFmtId="3" fontId="10" fillId="0" borderId="57" xfId="16" applyNumberFormat="1" applyFont="1" applyBorder="1" applyAlignment="1">
      <alignment vertical="center"/>
    </xf>
    <xf numFmtId="0" fontId="11" fillId="0" borderId="28" xfId="16" applyFont="1" applyBorder="1" applyAlignment="1">
      <alignment horizontal="center" vertical="center"/>
    </xf>
    <xf numFmtId="0" fontId="11" fillId="0" borderId="52" xfId="16" applyFont="1" applyBorder="1" applyAlignment="1">
      <alignment vertical="center" wrapText="1"/>
    </xf>
    <xf numFmtId="3" fontId="11" fillId="0" borderId="52" xfId="16" applyNumberFormat="1" applyFont="1" applyBorder="1" applyAlignment="1" applyProtection="1">
      <alignment vertical="center" wrapText="1"/>
      <protection locked="0"/>
    </xf>
    <xf numFmtId="3" fontId="11" fillId="0" borderId="50" xfId="16" applyNumberFormat="1" applyFont="1" applyBorder="1" applyAlignment="1">
      <alignment vertical="center"/>
    </xf>
    <xf numFmtId="3" fontId="11" fillId="0" borderId="52" xfId="16" applyNumberFormat="1" applyFont="1" applyBorder="1" applyAlignment="1" applyProtection="1">
      <alignment vertical="center"/>
      <protection locked="0"/>
    </xf>
    <xf numFmtId="3" fontId="11" fillId="0" borderId="50" xfId="16" applyNumberFormat="1" applyFont="1" applyBorder="1" applyAlignment="1" applyProtection="1">
      <alignment vertical="center"/>
      <protection locked="0"/>
    </xf>
    <xf numFmtId="0" fontId="11" fillId="0" borderId="58" xfId="16" applyFont="1" applyBorder="1" applyAlignment="1">
      <alignment horizontal="center" vertical="center"/>
    </xf>
    <xf numFmtId="3" fontId="11" fillId="0" borderId="39" xfId="16" applyNumberFormat="1" applyFont="1" applyBorder="1" applyAlignment="1" applyProtection="1">
      <alignment vertical="center" wrapText="1"/>
      <protection locked="0"/>
    </xf>
    <xf numFmtId="3" fontId="10" fillId="0" borderId="29" xfId="16" applyNumberFormat="1" applyFont="1" applyBorder="1" applyAlignment="1">
      <alignment vertical="center"/>
    </xf>
    <xf numFmtId="3" fontId="10" fillId="0" borderId="30" xfId="16" applyNumberFormat="1" applyFont="1" applyBorder="1" applyAlignment="1">
      <alignment vertical="center"/>
    </xf>
    <xf numFmtId="3" fontId="10" fillId="0" borderId="46" xfId="16" applyNumberFormat="1" applyFont="1" applyBorder="1" applyAlignment="1">
      <alignment vertical="center"/>
    </xf>
    <xf numFmtId="0" fontId="8" fillId="0" borderId="0" xfId="16" applyFont="1"/>
    <xf numFmtId="3" fontId="10" fillId="0" borderId="29" xfId="16" applyNumberFormat="1" applyFont="1" applyBorder="1" applyAlignment="1">
      <alignment vertical="center" wrapText="1"/>
    </xf>
    <xf numFmtId="3" fontId="10" fillId="0" borderId="46" xfId="16" applyNumberFormat="1" applyFont="1" applyBorder="1" applyAlignment="1">
      <alignment vertical="center" wrapText="1"/>
    </xf>
    <xf numFmtId="0" fontId="2" fillId="0" borderId="0" xfId="16" applyFont="1" applyProtection="1">
      <protection locked="0"/>
    </xf>
    <xf numFmtId="0" fontId="14" fillId="6" borderId="43" xfId="0" applyFont="1" applyFill="1" applyBorder="1" applyAlignment="1">
      <alignment horizontal="center"/>
    </xf>
    <xf numFmtId="0" fontId="12" fillId="0" borderId="48" xfId="0" applyFont="1" applyBorder="1" applyAlignment="1">
      <alignment wrapText="1"/>
    </xf>
    <xf numFmtId="0" fontId="12" fillId="0" borderId="49" xfId="0" applyFont="1" applyBorder="1"/>
    <xf numFmtId="3" fontId="12" fillId="0" borderId="49" xfId="0" applyNumberFormat="1" applyFont="1" applyBorder="1"/>
    <xf numFmtId="3" fontId="12" fillId="0" borderId="51" xfId="0" applyNumberFormat="1" applyFont="1" applyBorder="1"/>
    <xf numFmtId="0" fontId="12" fillId="0" borderId="28" xfId="0" applyFont="1" applyBorder="1" applyAlignment="1">
      <alignment wrapText="1"/>
    </xf>
    <xf numFmtId="0" fontId="12" fillId="0" borderId="52" xfId="0" applyFont="1" applyBorder="1"/>
    <xf numFmtId="3" fontId="12" fillId="0" borderId="52" xfId="0" applyNumberFormat="1" applyFont="1" applyBorder="1"/>
    <xf numFmtId="3" fontId="12" fillId="0" borderId="57" xfId="0" applyNumberFormat="1" applyFont="1" applyBorder="1"/>
    <xf numFmtId="0" fontId="12" fillId="0" borderId="58" xfId="0" applyFont="1" applyBorder="1" applyAlignment="1">
      <alignment wrapText="1"/>
    </xf>
    <xf numFmtId="0" fontId="12" fillId="0" borderId="39" xfId="0" applyFont="1" applyBorder="1"/>
    <xf numFmtId="3" fontId="12" fillId="0" borderId="39" xfId="0" applyNumberFormat="1" applyFont="1" applyBorder="1"/>
    <xf numFmtId="3" fontId="12" fillId="0" borderId="40" xfId="0" applyNumberFormat="1" applyFont="1" applyBorder="1"/>
    <xf numFmtId="0" fontId="14" fillId="0" borderId="54" xfId="0" applyFont="1" applyBorder="1" applyAlignment="1">
      <alignment wrapText="1"/>
    </xf>
    <xf numFmtId="0" fontId="14" fillId="0" borderId="29" xfId="0" applyFont="1" applyBorder="1"/>
    <xf numFmtId="3" fontId="14" fillId="0" borderId="29" xfId="0" applyNumberFormat="1" applyFont="1" applyBorder="1"/>
    <xf numFmtId="3" fontId="14" fillId="0" borderId="46" xfId="0" applyNumberFormat="1" applyFont="1" applyBorder="1"/>
    <xf numFmtId="0" fontId="14" fillId="0" borderId="0" xfId="0" applyFont="1"/>
    <xf numFmtId="0" fontId="2" fillId="0" borderId="0" xfId="24" applyAlignment="1">
      <alignment horizontal="right"/>
    </xf>
    <xf numFmtId="0" fontId="7" fillId="0" borderId="45" xfId="24" applyFont="1" applyBorder="1" applyAlignment="1">
      <alignment horizontal="center"/>
    </xf>
    <xf numFmtId="0" fontId="7" fillId="0" borderId="26" xfId="24" applyFont="1" applyBorder="1" applyAlignment="1">
      <alignment horizontal="center"/>
    </xf>
    <xf numFmtId="0" fontId="7" fillId="0" borderId="27" xfId="24" applyFont="1" applyBorder="1" applyAlignment="1">
      <alignment horizontal="center"/>
    </xf>
    <xf numFmtId="0" fontId="9" fillId="7" borderId="43" xfId="24" applyFont="1" applyFill="1" applyBorder="1" applyAlignment="1">
      <alignment horizontal="center"/>
    </xf>
    <xf numFmtId="0" fontId="9" fillId="7" borderId="44" xfId="24" applyFont="1" applyFill="1" applyBorder="1" applyAlignment="1">
      <alignment horizontal="center"/>
    </xf>
    <xf numFmtId="0" fontId="7" fillId="0" borderId="48" xfId="24" applyFont="1" applyBorder="1" applyAlignment="1">
      <alignment horizontal="right"/>
    </xf>
    <xf numFmtId="0" fontId="7" fillId="0" borderId="28" xfId="24" applyFont="1" applyBorder="1" applyAlignment="1">
      <alignment horizontal="right"/>
    </xf>
    <xf numFmtId="0" fontId="7" fillId="0" borderId="52" xfId="24" applyFont="1" applyBorder="1"/>
    <xf numFmtId="3" fontId="7" fillId="0" borderId="52" xfId="24" applyNumberFormat="1" applyFont="1" applyBorder="1"/>
    <xf numFmtId="3" fontId="7" fillId="0" borderId="57" xfId="24" applyNumberFormat="1" applyFont="1" applyBorder="1"/>
    <xf numFmtId="3" fontId="7" fillId="0" borderId="2" xfId="24" applyNumberFormat="1" applyFont="1" applyBorder="1"/>
    <xf numFmtId="0" fontId="7" fillId="0" borderId="41" xfId="24" applyFont="1" applyBorder="1" applyAlignment="1">
      <alignment horizontal="right"/>
    </xf>
    <xf numFmtId="0" fontId="7" fillId="0" borderId="43" xfId="24" applyFont="1" applyBorder="1"/>
    <xf numFmtId="3" fontId="7" fillId="0" borderId="43" xfId="24" applyNumberFormat="1" applyFont="1" applyBorder="1"/>
    <xf numFmtId="3" fontId="7" fillId="0" borderId="73" xfId="24" applyNumberFormat="1" applyFont="1" applyBorder="1"/>
    <xf numFmtId="0" fontId="12" fillId="0" borderId="0" xfId="0" applyFont="1" applyAlignment="1">
      <alignment horizontal="right"/>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0" xfId="0" applyFont="1"/>
    <xf numFmtId="10" fontId="9" fillId="0" borderId="12" xfId="0" applyNumberFormat="1" applyFont="1" applyBorder="1" applyAlignment="1">
      <alignmen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10" fontId="9" fillId="0" borderId="11" xfId="0" applyNumberFormat="1" applyFont="1" applyBorder="1" applyAlignment="1">
      <alignment vertical="center"/>
    </xf>
    <xf numFmtId="10" fontId="9" fillId="3" borderId="17" xfId="0" applyNumberFormat="1" applyFont="1" applyFill="1" applyBorder="1" applyAlignment="1">
      <alignment vertical="center"/>
    </xf>
    <xf numFmtId="10" fontId="19" fillId="0" borderId="11" xfId="0" applyNumberFormat="1" applyFont="1" applyBorder="1" applyAlignment="1">
      <alignment vertical="center"/>
    </xf>
    <xf numFmtId="10" fontId="19" fillId="0" borderId="12" xfId="0" applyNumberFormat="1" applyFont="1" applyBorder="1" applyAlignment="1">
      <alignment vertical="center"/>
    </xf>
    <xf numFmtId="10" fontId="9" fillId="5" borderId="11" xfId="0" applyNumberFormat="1" applyFont="1" applyFill="1" applyBorder="1" applyAlignment="1">
      <alignment vertical="center"/>
    </xf>
    <xf numFmtId="0" fontId="0" fillId="0" borderId="2" xfId="0" applyBorder="1"/>
    <xf numFmtId="0" fontId="0" fillId="0" borderId="12" xfId="0" applyBorder="1"/>
    <xf numFmtId="0" fontId="0" fillId="0" borderId="8" xfId="0" applyBorder="1"/>
    <xf numFmtId="0" fontId="10" fillId="0" borderId="5" xfId="0" applyFont="1" applyBorder="1" applyAlignment="1">
      <alignment horizontal="center" vertical="center"/>
    </xf>
    <xf numFmtId="10" fontId="9" fillId="5" borderId="17" xfId="0" applyNumberFormat="1" applyFont="1" applyFill="1" applyBorder="1" applyAlignment="1">
      <alignment vertical="center"/>
    </xf>
    <xf numFmtId="0" fontId="7" fillId="0" borderId="2" xfId="1" applyFont="1" applyBorder="1" applyAlignment="1">
      <alignment vertical="center"/>
    </xf>
    <xf numFmtId="3" fontId="2" fillId="0" borderId="52" xfId="23" applyNumberFormat="1" applyFont="1" applyBorder="1"/>
    <xf numFmtId="0" fontId="8" fillId="0" borderId="52" xfId="23" applyFont="1" applyBorder="1" applyAlignment="1">
      <alignment horizontal="center"/>
    </xf>
    <xf numFmtId="0" fontId="8" fillId="0" borderId="52" xfId="23" applyFont="1" applyBorder="1"/>
    <xf numFmtId="3" fontId="8" fillId="0" borderId="52" xfId="23" applyNumberFormat="1" applyFont="1" applyBorder="1"/>
    <xf numFmtId="10" fontId="19" fillId="3" borderId="12" xfId="0" applyNumberFormat="1" applyFont="1" applyFill="1" applyBorder="1"/>
    <xf numFmtId="0" fontId="8" fillId="0" borderId="17" xfId="0" applyFont="1" applyBorder="1" applyAlignment="1">
      <alignment horizontal="center"/>
    </xf>
    <xf numFmtId="0" fontId="10" fillId="0" borderId="17" xfId="0" applyFont="1" applyBorder="1" applyAlignment="1">
      <alignment horizontal="center"/>
    </xf>
    <xf numFmtId="0" fontId="2" fillId="0" borderId="0" xfId="23" applyFont="1" applyAlignment="1">
      <alignment horizontal="center"/>
    </xf>
    <xf numFmtId="0" fontId="7" fillId="3" borderId="2" xfId="24" applyFont="1" applyFill="1" applyBorder="1" applyAlignment="1">
      <alignment horizontal="right" vertical="center"/>
    </xf>
    <xf numFmtId="0" fontId="7" fillId="0" borderId="2" xfId="1" quotePrefix="1" applyFont="1" applyBorder="1" applyAlignment="1">
      <alignment horizontal="left" vertical="center" indent="1"/>
    </xf>
    <xf numFmtId="0" fontId="17" fillId="0" borderId="0" xfId="1" applyFont="1" applyAlignment="1">
      <alignment horizontal="center"/>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center"/>
    </xf>
    <xf numFmtId="0" fontId="16" fillId="0" borderId="16" xfId="0" applyFont="1" applyBorder="1" applyAlignment="1">
      <alignment horizont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20" xfId="0" applyFont="1" applyBorder="1" applyAlignment="1">
      <alignment horizontal="left" vertic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16" xfId="0" applyFont="1" applyBorder="1" applyAlignment="1">
      <alignment horizontal="center"/>
    </xf>
    <xf numFmtId="1" fontId="22" fillId="0" borderId="32" xfId="20" applyNumberFormat="1" applyFont="1" applyBorder="1" applyAlignment="1">
      <alignment horizontal="center" vertical="center" wrapText="1"/>
    </xf>
    <xf numFmtId="1" fontId="22" fillId="0" borderId="24" xfId="20" applyNumberFormat="1" applyFont="1" applyBorder="1" applyAlignment="1">
      <alignment horizontal="center" vertical="center" wrapText="1"/>
    </xf>
    <xf numFmtId="1" fontId="22" fillId="0" borderId="33" xfId="20" applyNumberFormat="1" applyFont="1" applyBorder="1" applyAlignment="1">
      <alignment horizontal="center" vertical="center" wrapText="1"/>
    </xf>
    <xf numFmtId="1" fontId="22" fillId="0" borderId="34" xfId="20" applyNumberFormat="1" applyFont="1" applyBorder="1" applyAlignment="1">
      <alignment horizontal="center" vertical="center" wrapText="1"/>
    </xf>
    <xf numFmtId="1" fontId="22" fillId="0" borderId="30" xfId="20" quotePrefix="1" applyNumberFormat="1" applyFont="1" applyBorder="1" applyAlignment="1">
      <alignment horizontal="center" vertical="center" wrapText="1"/>
    </xf>
    <xf numFmtId="1" fontId="22" fillId="0" borderId="31" xfId="20" applyNumberFormat="1" applyFont="1" applyBorder="1" applyAlignment="1">
      <alignment horizontal="center" vertical="center" wrapText="1"/>
    </xf>
    <xf numFmtId="1" fontId="22" fillId="0" borderId="30" xfId="20" applyNumberFormat="1" applyFont="1" applyBorder="1" applyAlignment="1">
      <alignment horizontal="center" vertical="center" wrapText="1"/>
    </xf>
    <xf numFmtId="0" fontId="17" fillId="0" borderId="0" xfId="20" applyFont="1" applyAlignment="1">
      <alignment horizontal="center" vertical="center" wrapText="1"/>
    </xf>
    <xf numFmtId="0" fontId="11" fillId="0" borderId="29" xfId="20" applyFont="1" applyBorder="1" applyAlignment="1">
      <alignment horizontal="center" vertical="center" wrapText="1"/>
    </xf>
    <xf numFmtId="165" fontId="9" fillId="0" borderId="0" xfId="21" applyNumberFormat="1" applyFont="1" applyAlignment="1">
      <alignment horizontal="center" vertical="center" wrapText="1"/>
    </xf>
    <xf numFmtId="0" fontId="9" fillId="7" borderId="27" xfId="21" applyFont="1" applyFill="1" applyBorder="1" applyAlignment="1">
      <alignment horizontal="center" vertical="center" wrapText="1"/>
    </xf>
    <xf numFmtId="0" fontId="9" fillId="7" borderId="51" xfId="21" applyFont="1" applyFill="1" applyBorder="1" applyAlignment="1">
      <alignment horizontal="center" vertical="center" wrapText="1"/>
    </xf>
    <xf numFmtId="0" fontId="29" fillId="0" borderId="0" xfId="16" applyFont="1" applyAlignment="1">
      <alignment horizontal="right"/>
    </xf>
    <xf numFmtId="0" fontId="9" fillId="7" borderId="26" xfId="21" applyFont="1" applyFill="1" applyBorder="1" applyAlignment="1">
      <alignment horizontal="center" vertical="center" wrapText="1"/>
    </xf>
    <xf numFmtId="0" fontId="9" fillId="7" borderId="49" xfId="21" applyFont="1" applyFill="1" applyBorder="1" applyAlignment="1">
      <alignment horizontal="center" vertical="center" wrapText="1"/>
    </xf>
    <xf numFmtId="0" fontId="9" fillId="7" borderId="47" xfId="21" applyFont="1" applyFill="1" applyBorder="1" applyAlignment="1">
      <alignment horizontal="center" vertical="center" wrapText="1"/>
    </xf>
    <xf numFmtId="0" fontId="9" fillId="7" borderId="19" xfId="21" applyFont="1" applyFill="1" applyBorder="1" applyAlignment="1">
      <alignment horizontal="center" vertical="center" wrapText="1"/>
    </xf>
    <xf numFmtId="0" fontId="9" fillId="0" borderId="54" xfId="21" applyFont="1" applyBorder="1" applyAlignment="1">
      <alignment horizontal="left"/>
    </xf>
    <xf numFmtId="0" fontId="9" fillId="0" borderId="29" xfId="21" applyFont="1" applyBorder="1" applyAlignment="1">
      <alignment horizontal="left"/>
    </xf>
    <xf numFmtId="0" fontId="7" fillId="0" borderId="7" xfId="21" applyFont="1" applyBorder="1" applyAlignment="1">
      <alignment horizontal="left" vertical="center" wrapText="1"/>
    </xf>
    <xf numFmtId="0" fontId="8" fillId="7" borderId="27" xfId="13" applyFont="1" applyFill="1" applyBorder="1" applyAlignment="1">
      <alignment horizontal="center" vertical="center" wrapText="1"/>
    </xf>
    <xf numFmtId="0" fontId="8" fillId="7" borderId="61" xfId="13" applyFont="1" applyFill="1" applyBorder="1" applyAlignment="1">
      <alignment horizontal="center" vertical="center" wrapText="1"/>
    </xf>
    <xf numFmtId="0" fontId="2" fillId="0" borderId="0" xfId="13" applyAlignment="1">
      <alignment horizontal="left" vertical="center" wrapText="1"/>
    </xf>
    <xf numFmtId="0" fontId="9" fillId="0" borderId="0" xfId="13" applyFont="1" applyAlignment="1">
      <alignment horizontal="center" vertical="center"/>
    </xf>
    <xf numFmtId="0" fontId="8" fillId="0" borderId="4" xfId="13" applyFont="1" applyBorder="1" applyAlignment="1">
      <alignment horizontal="center" vertical="center"/>
    </xf>
    <xf numFmtId="0" fontId="8" fillId="0" borderId="5" xfId="13" applyFont="1" applyBorder="1" applyAlignment="1">
      <alignment horizontal="center" vertical="center"/>
    </xf>
    <xf numFmtId="0" fontId="10" fillId="2" borderId="6" xfId="13" applyFont="1" applyFill="1" applyBorder="1" applyAlignment="1">
      <alignment horizontal="center" vertical="center"/>
    </xf>
    <xf numFmtId="0" fontId="10" fillId="2" borderId="9" xfId="13" applyFont="1" applyFill="1" applyBorder="1" applyAlignment="1">
      <alignment horizontal="center" vertical="center"/>
    </xf>
    <xf numFmtId="0" fontId="10" fillId="7" borderId="7" xfId="13" applyFont="1" applyFill="1" applyBorder="1" applyAlignment="1">
      <alignment horizontal="center" vertical="center"/>
    </xf>
    <xf numFmtId="0" fontId="10" fillId="7" borderId="10" xfId="13" applyFont="1" applyFill="1" applyBorder="1" applyAlignment="1">
      <alignment horizontal="center" vertical="center"/>
    </xf>
    <xf numFmtId="0" fontId="8" fillId="0" borderId="2" xfId="13" applyFont="1" applyBorder="1" applyAlignment="1">
      <alignment horizontal="left" vertical="center"/>
    </xf>
    <xf numFmtId="0" fontId="9" fillId="0" borderId="0" xfId="13" applyFont="1" applyAlignment="1">
      <alignment horizontal="center"/>
    </xf>
    <xf numFmtId="0" fontId="8" fillId="2" borderId="50" xfId="13" quotePrefix="1" applyFont="1" applyFill="1" applyBorder="1" applyAlignment="1">
      <alignment horizontal="center" wrapText="1"/>
    </xf>
    <xf numFmtId="0" fontId="8" fillId="2" borderId="2" xfId="13" applyFont="1" applyFill="1" applyBorder="1" applyAlignment="1">
      <alignment horizontal="center" wrapText="1"/>
    </xf>
    <xf numFmtId="0" fontId="8" fillId="2" borderId="38" xfId="13" applyFont="1" applyFill="1" applyBorder="1" applyAlignment="1">
      <alignment horizontal="center" wrapText="1"/>
    </xf>
    <xf numFmtId="0" fontId="2" fillId="0" borderId="50" xfId="13" applyBorder="1" applyAlignment="1">
      <alignment horizontal="left" wrapText="1"/>
    </xf>
    <xf numFmtId="0" fontId="2" fillId="0" borderId="2" xfId="13" applyBorder="1" applyAlignment="1">
      <alignment horizontal="left" wrapText="1"/>
    </xf>
    <xf numFmtId="0" fontId="2" fillId="0" borderId="38" xfId="13" applyBorder="1" applyAlignment="1">
      <alignment horizontal="left" wrapText="1"/>
    </xf>
    <xf numFmtId="0" fontId="9" fillId="0" borderId="0" xfId="13" applyFont="1" applyAlignment="1">
      <alignment horizontal="center" wrapText="1"/>
    </xf>
    <xf numFmtId="0" fontId="8" fillId="0" borderId="52" xfId="13" applyFont="1" applyBorder="1" applyAlignment="1">
      <alignment horizontal="center"/>
    </xf>
    <xf numFmtId="3" fontId="9" fillId="2" borderId="39" xfId="13" applyNumberFormat="1" applyFont="1" applyFill="1" applyBorder="1" applyAlignment="1">
      <alignment horizontal="right" vertical="center"/>
    </xf>
    <xf numFmtId="3" fontId="9" fillId="2" borderId="36" xfId="13" applyNumberFormat="1" applyFont="1" applyFill="1" applyBorder="1" applyAlignment="1">
      <alignment horizontal="right" vertical="center"/>
    </xf>
    <xf numFmtId="3" fontId="9" fillId="2" borderId="49" xfId="13" applyNumberFormat="1" applyFont="1" applyFill="1" applyBorder="1" applyAlignment="1">
      <alignment horizontal="right" vertical="center"/>
    </xf>
    <xf numFmtId="3" fontId="9" fillId="2" borderId="50" xfId="13" applyNumberFormat="1" applyFont="1" applyFill="1" applyBorder="1" applyAlignment="1">
      <alignment horizontal="center"/>
    </xf>
    <xf numFmtId="3" fontId="9" fillId="2" borderId="2" xfId="13" applyNumberFormat="1" applyFont="1" applyFill="1" applyBorder="1" applyAlignment="1">
      <alignment horizontal="center"/>
    </xf>
    <xf numFmtId="3" fontId="9" fillId="2" borderId="38" xfId="13" applyNumberFormat="1" applyFont="1" applyFill="1" applyBorder="1" applyAlignment="1">
      <alignment horizontal="center"/>
    </xf>
    <xf numFmtId="3" fontId="9" fillId="2" borderId="52" xfId="13" applyNumberFormat="1" applyFont="1" applyFill="1" applyBorder="1" applyAlignment="1">
      <alignment horizontal="center"/>
    </xf>
    <xf numFmtId="0" fontId="8" fillId="6" borderId="39" xfId="13" applyFont="1" applyFill="1" applyBorder="1" applyAlignment="1">
      <alignment horizontal="center" vertical="center" wrapText="1"/>
    </xf>
    <xf numFmtId="0" fontId="8" fillId="6" borderId="36" xfId="13" applyFont="1" applyFill="1" applyBorder="1" applyAlignment="1">
      <alignment horizontal="center" vertical="center" wrapText="1"/>
    </xf>
    <xf numFmtId="0" fontId="8" fillId="6" borderId="52" xfId="13" applyFont="1" applyFill="1" applyBorder="1" applyAlignment="1">
      <alignment horizontal="center" vertical="center"/>
    </xf>
    <xf numFmtId="0" fontId="8" fillId="6" borderId="62" xfId="13" applyFont="1" applyFill="1" applyBorder="1" applyAlignment="1">
      <alignment horizontal="center" vertical="center" wrapText="1"/>
    </xf>
    <xf numFmtId="0" fontId="8" fillId="6" borderId="3" xfId="13" applyFont="1" applyFill="1" applyBorder="1" applyAlignment="1">
      <alignment horizontal="center" vertical="center" wrapText="1"/>
    </xf>
    <xf numFmtId="0" fontId="8" fillId="6" borderId="65" xfId="13" applyFont="1" applyFill="1" applyBorder="1" applyAlignment="1">
      <alignment horizontal="center" vertical="center" wrapText="1"/>
    </xf>
    <xf numFmtId="0" fontId="9" fillId="2" borderId="50" xfId="13" applyFont="1" applyFill="1" applyBorder="1" applyAlignment="1">
      <alignment horizontal="center" vertical="center" wrapText="1"/>
    </xf>
    <xf numFmtId="0" fontId="9" fillId="2" borderId="2" xfId="13" applyFont="1" applyFill="1" applyBorder="1" applyAlignment="1">
      <alignment horizontal="center" vertical="center" wrapText="1"/>
    </xf>
    <xf numFmtId="0" fontId="9" fillId="2" borderId="38" xfId="13" applyFont="1" applyFill="1" applyBorder="1" applyAlignment="1">
      <alignment horizontal="center" vertical="center" wrapText="1"/>
    </xf>
    <xf numFmtId="0" fontId="9" fillId="2" borderId="67"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68" xfId="13" applyFont="1" applyFill="1" applyBorder="1" applyAlignment="1">
      <alignment horizontal="center" vertical="center" wrapText="1"/>
    </xf>
    <xf numFmtId="0" fontId="9" fillId="6" borderId="50" xfId="13" applyFont="1" applyFill="1" applyBorder="1" applyAlignment="1">
      <alignment horizontal="center" wrapText="1"/>
    </xf>
    <xf numFmtId="0" fontId="9" fillId="6" borderId="2" xfId="13" applyFont="1" applyFill="1" applyBorder="1" applyAlignment="1">
      <alignment horizontal="center" wrapText="1"/>
    </xf>
    <xf numFmtId="0" fontId="9" fillId="6" borderId="38" xfId="13" applyFont="1" applyFill="1" applyBorder="1" applyAlignment="1">
      <alignment horizontal="center" wrapText="1"/>
    </xf>
    <xf numFmtId="0" fontId="9" fillId="0" borderId="0" xfId="23" applyFont="1" applyAlignment="1">
      <alignment horizontal="center"/>
    </xf>
    <xf numFmtId="0" fontId="9" fillId="2" borderId="50" xfId="15" applyFont="1" applyFill="1" applyBorder="1" applyAlignment="1">
      <alignment horizontal="left" vertical="center"/>
    </xf>
    <xf numFmtId="0" fontId="9" fillId="2" borderId="2" xfId="15" applyFont="1" applyFill="1" applyBorder="1" applyAlignment="1">
      <alignment horizontal="left" vertical="center"/>
    </xf>
    <xf numFmtId="0" fontId="17" fillId="0" borderId="50" xfId="15" applyFont="1" applyBorder="1" applyAlignment="1">
      <alignment horizontal="center" vertical="center"/>
    </xf>
    <xf numFmtId="0" fontId="17" fillId="0" borderId="2" xfId="15" applyFont="1" applyBorder="1" applyAlignment="1">
      <alignment horizontal="center" vertical="center"/>
    </xf>
    <xf numFmtId="0" fontId="9" fillId="2" borderId="67" xfId="15" applyFont="1" applyFill="1" applyBorder="1" applyAlignment="1">
      <alignment horizontal="left" vertical="center"/>
    </xf>
    <xf numFmtId="0" fontId="9" fillId="2" borderId="1" xfId="15" applyFont="1" applyFill="1" applyBorder="1" applyAlignment="1">
      <alignment horizontal="left" vertical="center"/>
    </xf>
    <xf numFmtId="0" fontId="2" fillId="0" borderId="2" xfId="15" applyBorder="1" applyAlignment="1">
      <alignment vertical="center" wrapText="1"/>
    </xf>
    <xf numFmtId="0" fontId="2" fillId="0" borderId="1" xfId="15" applyBorder="1" applyAlignment="1">
      <alignment vertical="center" wrapText="1"/>
    </xf>
    <xf numFmtId="0" fontId="7" fillId="0" borderId="0" xfId="24" applyFont="1" applyAlignment="1">
      <alignment horizontal="center"/>
    </xf>
    <xf numFmtId="0" fontId="9" fillId="0" borderId="0" xfId="24" applyFont="1" applyAlignment="1">
      <alignment horizontal="center"/>
    </xf>
    <xf numFmtId="0" fontId="2" fillId="0" borderId="0" xfId="24" applyAlignment="1">
      <alignment horizontal="center"/>
    </xf>
    <xf numFmtId="0" fontId="7" fillId="0" borderId="0" xfId="24" applyFont="1" applyAlignment="1">
      <alignment horizontal="justify" wrapText="1"/>
    </xf>
    <xf numFmtId="0" fontId="31" fillId="0" borderId="0" xfId="14" applyFont="1" applyAlignment="1">
      <alignment horizontal="center"/>
    </xf>
    <xf numFmtId="0" fontId="10" fillId="3" borderId="47" xfId="25" applyFont="1" applyFill="1" applyBorder="1" applyAlignment="1">
      <alignment horizontal="center" vertical="center"/>
    </xf>
    <xf numFmtId="0" fontId="10" fillId="3" borderId="19" xfId="25" applyFont="1" applyFill="1" applyBorder="1" applyAlignment="1">
      <alignment horizontal="center" vertical="center"/>
    </xf>
    <xf numFmtId="0" fontId="10" fillId="3" borderId="0" xfId="25" applyFont="1" applyFill="1" applyAlignment="1">
      <alignment horizontal="center" vertical="center"/>
    </xf>
    <xf numFmtId="0" fontId="10" fillId="3" borderId="66" xfId="25" applyFont="1" applyFill="1" applyBorder="1" applyAlignment="1">
      <alignment horizontal="center" vertical="center"/>
    </xf>
    <xf numFmtId="0" fontId="9" fillId="0" borderId="0" xfId="16" applyFont="1" applyAlignment="1" applyProtection="1">
      <alignment horizontal="center" vertical="top" wrapText="1"/>
      <protection locked="0"/>
    </xf>
    <xf numFmtId="0" fontId="33" fillId="0" borderId="45" xfId="11" applyFont="1" applyBorder="1" applyAlignment="1">
      <alignment horizontal="center" vertical="center"/>
    </xf>
    <xf numFmtId="0" fontId="33" fillId="0" borderId="53" xfId="11" applyFont="1" applyBorder="1" applyAlignment="1">
      <alignment horizontal="center" vertical="center"/>
    </xf>
    <xf numFmtId="3" fontId="33" fillId="0" borderId="26" xfId="2" applyNumberFormat="1" applyFont="1" applyBorder="1" applyAlignment="1">
      <alignment horizontal="right" vertical="center"/>
    </xf>
    <xf numFmtId="3" fontId="33" fillId="0" borderId="36" xfId="2" applyNumberFormat="1" applyFont="1" applyBorder="1" applyAlignment="1">
      <alignment horizontal="right" vertical="center"/>
    </xf>
    <xf numFmtId="3" fontId="33" fillId="0" borderId="70" xfId="2" applyNumberFormat="1" applyFont="1" applyBorder="1" applyAlignment="1">
      <alignment horizontal="right" vertical="center"/>
    </xf>
    <xf numFmtId="0" fontId="33" fillId="0" borderId="69" xfId="11" applyFont="1" applyBorder="1" applyAlignment="1">
      <alignment horizontal="center" vertical="center"/>
    </xf>
    <xf numFmtId="3" fontId="34" fillId="0" borderId="36" xfId="2" applyNumberFormat="1" applyFont="1" applyBorder="1" applyAlignment="1">
      <alignment horizontal="right" vertical="center"/>
    </xf>
    <xf numFmtId="3" fontId="34" fillId="0" borderId="70" xfId="2" applyNumberFormat="1" applyFont="1" applyBorder="1" applyAlignment="1">
      <alignment horizontal="right" vertical="center"/>
    </xf>
    <xf numFmtId="3" fontId="36" fillId="0" borderId="0" xfId="11" applyNumberFormat="1" applyFont="1" applyAlignment="1">
      <alignment horizontal="center" vertical="center"/>
    </xf>
    <xf numFmtId="3" fontId="34" fillId="0" borderId="45" xfId="11" applyNumberFormat="1" applyFont="1" applyBorder="1" applyAlignment="1">
      <alignment horizontal="center" vertical="center"/>
    </xf>
    <xf numFmtId="3" fontId="34" fillId="0" borderId="26" xfId="11" applyNumberFormat="1" applyFont="1" applyBorder="1" applyAlignment="1">
      <alignment horizontal="center" vertical="center"/>
    </xf>
    <xf numFmtId="0" fontId="33" fillId="0" borderId="70" xfId="11" applyFont="1" applyBorder="1" applyAlignment="1">
      <alignment horizontal="center" vertical="center"/>
    </xf>
    <xf numFmtId="0" fontId="9" fillId="0" borderId="0" xfId="16" applyFont="1" applyAlignment="1">
      <alignment horizontal="center" vertical="center"/>
    </xf>
    <xf numFmtId="0" fontId="7" fillId="0" borderId="7" xfId="16" applyFont="1" applyBorder="1" applyAlignment="1">
      <alignment horizontal="justify" vertical="center" wrapText="1"/>
    </xf>
    <xf numFmtId="0" fontId="10" fillId="0" borderId="71" xfId="16" applyFont="1" applyBorder="1" applyAlignment="1">
      <alignment horizontal="left" vertical="center" wrapText="1"/>
    </xf>
    <xf numFmtId="0" fontId="10" fillId="0" borderId="19" xfId="16" applyFont="1" applyBorder="1" applyAlignment="1">
      <alignment horizontal="left" vertical="center" wrapText="1"/>
    </xf>
    <xf numFmtId="0" fontId="10" fillId="0" borderId="23" xfId="16" applyFont="1" applyBorder="1" applyAlignment="1">
      <alignment horizontal="left" vertical="center" wrapText="1"/>
    </xf>
    <xf numFmtId="0" fontId="10" fillId="0" borderId="4" xfId="16" applyFont="1" applyBorder="1" applyAlignment="1">
      <alignment horizontal="left" vertical="center"/>
    </xf>
    <xf numFmtId="0" fontId="10" fillId="0" borderId="31" xfId="16" applyFont="1" applyBorder="1" applyAlignment="1">
      <alignment horizontal="left" vertical="center"/>
    </xf>
    <xf numFmtId="0" fontId="10" fillId="0" borderId="4" xfId="16" applyFont="1" applyBorder="1" applyAlignment="1">
      <alignment horizontal="left" vertical="center" wrapText="1"/>
    </xf>
    <xf numFmtId="0" fontId="10" fillId="0" borderId="5" xfId="16" applyFont="1" applyBorder="1" applyAlignment="1">
      <alignment horizontal="left" vertical="center" wrapText="1"/>
    </xf>
    <xf numFmtId="0" fontId="9" fillId="0" borderId="0" xfId="16" applyFont="1" applyAlignment="1">
      <alignment horizontal="center" wrapText="1"/>
    </xf>
    <xf numFmtId="0" fontId="2" fillId="0" borderId="0" xfId="16" applyFont="1" applyAlignment="1">
      <alignment horizontal="right"/>
    </xf>
    <xf numFmtId="0" fontId="11" fillId="0" borderId="59" xfId="16" applyFont="1" applyBorder="1" applyAlignment="1">
      <alignment horizontal="center"/>
    </xf>
    <xf numFmtId="0" fontId="11" fillId="0" borderId="60" xfId="16" applyFont="1" applyBorder="1" applyAlignment="1">
      <alignment horizontal="center"/>
    </xf>
    <xf numFmtId="0" fontId="11" fillId="0" borderId="11" xfId="16" applyFont="1" applyBorder="1" applyAlignment="1">
      <alignment horizontal="center"/>
    </xf>
    <xf numFmtId="0" fontId="10" fillId="7" borderId="6" xfId="16" applyFont="1" applyFill="1" applyBorder="1" applyAlignment="1">
      <alignment horizontal="center" vertical="center" wrapText="1"/>
    </xf>
    <xf numFmtId="0" fontId="10" fillId="7" borderId="9" xfId="16" applyFont="1" applyFill="1" applyBorder="1" applyAlignment="1">
      <alignment horizontal="center" vertical="center" wrapText="1"/>
    </xf>
    <xf numFmtId="0" fontId="10" fillId="7" borderId="26" xfId="16" applyFont="1" applyFill="1" applyBorder="1" applyAlignment="1">
      <alignment horizontal="center" vertical="center" wrapText="1"/>
    </xf>
    <xf numFmtId="0" fontId="10" fillId="7" borderId="70" xfId="16" applyFont="1" applyFill="1" applyBorder="1" applyAlignment="1">
      <alignment horizontal="center" vertical="center" wrapText="1"/>
    </xf>
    <xf numFmtId="0" fontId="10" fillId="7" borderId="7" xfId="16" applyFont="1" applyFill="1" applyBorder="1" applyAlignment="1">
      <alignment horizontal="center" vertical="center" wrapText="1"/>
    </xf>
    <xf numFmtId="0" fontId="10" fillId="7" borderId="10" xfId="16" applyFont="1" applyFill="1" applyBorder="1" applyAlignment="1">
      <alignment horizontal="center" vertical="center" wrapText="1"/>
    </xf>
    <xf numFmtId="0" fontId="10" fillId="7" borderId="30" xfId="16" applyFont="1" applyFill="1" applyBorder="1" applyAlignment="1">
      <alignment horizontal="center"/>
    </xf>
    <xf numFmtId="0" fontId="10" fillId="7" borderId="5" xfId="16" applyFont="1" applyFill="1" applyBorder="1" applyAlignment="1">
      <alignment horizontal="center"/>
    </xf>
    <xf numFmtId="0" fontId="10" fillId="7" borderId="27" xfId="16" applyFont="1" applyFill="1" applyBorder="1" applyAlignment="1">
      <alignment horizontal="center" vertical="center" wrapText="1"/>
    </xf>
    <xf numFmtId="0" fontId="10" fillId="7" borderId="61" xfId="16" applyFont="1" applyFill="1" applyBorder="1" applyAlignment="1">
      <alignment horizontal="center" vertical="center" wrapText="1"/>
    </xf>
    <xf numFmtId="0" fontId="20" fillId="0" borderId="0" xfId="0" applyFont="1" applyAlignment="1">
      <alignment horizontal="center" vertical="center" wrapText="1"/>
    </xf>
    <xf numFmtId="0" fontId="14" fillId="6" borderId="45" xfId="0" applyFont="1" applyFill="1" applyBorder="1" applyAlignment="1">
      <alignment horizontal="center" vertical="center"/>
    </xf>
    <xf numFmtId="0" fontId="14" fillId="6" borderId="69" xfId="0" applyFont="1" applyFill="1" applyBorder="1" applyAlignment="1">
      <alignment horizontal="center" vertical="center"/>
    </xf>
    <xf numFmtId="0" fontId="14" fillId="6" borderId="55" xfId="0" applyFont="1" applyFill="1" applyBorder="1" applyAlignment="1">
      <alignment horizontal="center" vertical="center"/>
    </xf>
    <xf numFmtId="0" fontId="14" fillId="6" borderId="43" xfId="0" applyFont="1" applyFill="1" applyBorder="1" applyAlignment="1">
      <alignment horizontal="center" vertical="center"/>
    </xf>
    <xf numFmtId="0" fontId="14" fillId="6" borderId="55" xfId="0" applyFont="1" applyFill="1" applyBorder="1" applyAlignment="1">
      <alignment horizontal="center" wrapText="1"/>
    </xf>
    <xf numFmtId="0" fontId="14" fillId="6" borderId="56" xfId="0" applyFont="1" applyFill="1" applyBorder="1" applyAlignment="1">
      <alignment horizontal="center" wrapText="1"/>
    </xf>
    <xf numFmtId="0" fontId="7" fillId="0" borderId="50" xfId="24" applyFont="1" applyBorder="1" applyAlignment="1">
      <alignment horizontal="center"/>
    </xf>
    <xf numFmtId="0" fontId="7" fillId="0" borderId="2" xfId="24" applyFont="1" applyBorder="1" applyAlignment="1">
      <alignment horizontal="center"/>
    </xf>
    <xf numFmtId="0" fontId="7" fillId="0" borderId="20" xfId="24" applyFont="1" applyBorder="1" applyAlignment="1">
      <alignment horizontal="center"/>
    </xf>
    <xf numFmtId="0" fontId="9" fillId="0" borderId="0" xfId="24" applyFont="1" applyAlignment="1">
      <alignment horizontal="center" wrapText="1"/>
    </xf>
    <xf numFmtId="0" fontId="9" fillId="7" borderId="45" xfId="24" applyFont="1" applyFill="1" applyBorder="1" applyAlignment="1">
      <alignment horizontal="center" vertical="center"/>
    </xf>
    <xf numFmtId="0" fontId="9" fillId="7" borderId="69" xfId="24" applyFont="1" applyFill="1" applyBorder="1" applyAlignment="1">
      <alignment horizontal="center" vertical="center"/>
    </xf>
    <xf numFmtId="0" fontId="9" fillId="7" borderId="26" xfId="24" applyFont="1" applyFill="1" applyBorder="1" applyAlignment="1">
      <alignment horizontal="center"/>
    </xf>
    <xf numFmtId="0" fontId="9" fillId="7" borderId="70" xfId="24" applyFont="1" applyFill="1" applyBorder="1" applyAlignment="1">
      <alignment horizontal="center"/>
    </xf>
    <xf numFmtId="0" fontId="9" fillId="7" borderId="47" xfId="24" applyFont="1" applyFill="1" applyBorder="1" applyAlignment="1">
      <alignment horizontal="center"/>
    </xf>
    <xf numFmtId="0" fontId="9" fillId="7" borderId="72" xfId="24" applyFont="1" applyFill="1" applyBorder="1" applyAlignment="1">
      <alignment horizontal="center"/>
    </xf>
    <xf numFmtId="0" fontId="9" fillId="7" borderId="23" xfId="24" applyFont="1" applyFill="1" applyBorder="1" applyAlignment="1">
      <alignment horizontal="center"/>
    </xf>
    <xf numFmtId="0" fontId="7" fillId="0" borderId="67" xfId="24" applyFont="1" applyBorder="1" applyAlignment="1">
      <alignment horizontal="center"/>
    </xf>
    <xf numFmtId="0" fontId="7" fillId="0" borderId="1" xfId="24" applyFont="1" applyBorder="1" applyAlignment="1">
      <alignment horizontal="center"/>
    </xf>
    <xf numFmtId="0" fontId="7" fillId="0" borderId="21" xfId="24" applyFont="1" applyBorder="1" applyAlignment="1">
      <alignment horizontal="center"/>
    </xf>
  </cellXfs>
  <cellStyles count="26">
    <cellStyle name="Ezres 2" xfId="2" xr:uid="{00000000-0005-0000-0000-000000000000}"/>
    <cellStyle name="Ezres 2 2" xfId="19" xr:uid="{00000000-0005-0000-0000-000001000000}"/>
    <cellStyle name="Ezres 3" xfId="3" xr:uid="{00000000-0005-0000-0000-000002000000}"/>
    <cellStyle name="Ezres 4" xfId="4" xr:uid="{00000000-0005-0000-0000-000003000000}"/>
    <cellStyle name="Ezres 5" xfId="5" xr:uid="{00000000-0005-0000-0000-000004000000}"/>
    <cellStyle name="Ezres 6" xfId="6" xr:uid="{00000000-0005-0000-0000-000005000000}"/>
    <cellStyle name="Ezres 6 2" xfId="7" xr:uid="{00000000-0005-0000-0000-000006000000}"/>
    <cellStyle name="Ezres 7" xfId="8" xr:uid="{00000000-0005-0000-0000-000007000000}"/>
    <cellStyle name="Ezres 8" xfId="18" xr:uid="{00000000-0005-0000-0000-000008000000}"/>
    <cellStyle name="Hiperhivatkozás" xfId="9" xr:uid="{00000000-0005-0000-0000-000009000000}"/>
    <cellStyle name="Már látott hiperhivatkozás" xfId="10" xr:uid="{00000000-0005-0000-0000-00000A000000}"/>
    <cellStyle name="Normál" xfId="0" builtinId="0"/>
    <cellStyle name="Normál 2" xfId="11" xr:uid="{00000000-0005-0000-0000-00000C000000}"/>
    <cellStyle name="Normál 2 2" xfId="12" xr:uid="{00000000-0005-0000-0000-00000D000000}"/>
    <cellStyle name="Normál 3" xfId="13" xr:uid="{00000000-0005-0000-0000-00000E000000}"/>
    <cellStyle name="Normál 4" xfId="14" xr:uid="{00000000-0005-0000-0000-00000F000000}"/>
    <cellStyle name="Normál 5" xfId="15" xr:uid="{00000000-0005-0000-0000-000010000000}"/>
    <cellStyle name="Normál 6" xfId="16" xr:uid="{00000000-0005-0000-0000-000011000000}"/>
    <cellStyle name="Normál 7" xfId="1" xr:uid="{00000000-0005-0000-0000-000012000000}"/>
    <cellStyle name="Normál 8" xfId="24" xr:uid="{13B7AC2B-1791-453A-BC0A-461FD1E500A3}"/>
    <cellStyle name="Normál 9" xfId="23" xr:uid="{EBD2F57A-A901-4450-9A4C-58D6AC8A15E4}"/>
    <cellStyle name="Normál_2004. évi koncepció" xfId="25" xr:uid="{DDDA3D79-0638-409C-B4AB-37494EF4DADE}"/>
    <cellStyle name="Normál_2008_evi_ktgv_mellekletei" xfId="20" xr:uid="{06D4DC64-A6E0-40FC-ACE5-528AC01E7278}"/>
    <cellStyle name="Normál_kiadások 2008" xfId="22" xr:uid="{397A9DD8-F0FB-4985-8F23-5D19D0246907}"/>
    <cellStyle name="Normál_KVRENMUNKA" xfId="21" xr:uid="{06F4F8EA-8D59-4B2F-9E18-8C4F36920BC9}"/>
    <cellStyle name="Pénznem 2" xfId="17" xr:uid="{00000000-0005-0000-0000-000013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514350</xdr:colOff>
          <xdr:row>31</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7\NN&#214;M\2017_z&#225;rsz&#225;mad&#225;s_mell&#233;kletek_NN&#214;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Tájékoztató"/>
      <sheetName val="1. tájékoztató"/>
      <sheetName val="2. tájékoztató"/>
      <sheetName val="3. tájékoztató"/>
      <sheetName val="4. tájékoztató"/>
      <sheetName val="5. tájékoztató"/>
      <sheetName val="6. tájékoztató"/>
      <sheetName val="7. tájékoztató"/>
      <sheetName val="8. tájékoztató"/>
    </sheetNames>
    <sheetDataSet>
      <sheetData sheetId="0" refreshError="1"/>
      <sheetData sheetId="1" refreshError="1"/>
      <sheetData sheetId="2" refreshError="1">
        <row r="8">
          <cell r="K8">
            <v>782</v>
          </cell>
        </row>
        <row r="65">
          <cell r="N65">
            <v>0</v>
          </cell>
        </row>
        <row r="66">
          <cell r="I66">
            <v>0</v>
          </cell>
          <cell r="N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election activeCell="O29" sqref="O29"/>
    </sheetView>
  </sheetViews>
  <sheetFormatPr defaultColWidth="9.140625" defaultRowHeight="12.75" x14ac:dyDescent="0.2"/>
  <cols>
    <col min="1" max="16384" width="9.140625" style="1"/>
  </cols>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11</xdr:col>
                <xdr:colOff>514350</xdr:colOff>
                <xdr:row>31</xdr:row>
                <xdr:rowOff>19050</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5352-EA38-45EA-A8E8-59B9EFDCAA8A}">
  <dimension ref="A1:E38"/>
  <sheetViews>
    <sheetView view="pageBreakPreview" zoomScaleNormal="100" zoomScaleSheetLayoutView="100" workbookViewId="0">
      <pane ySplit="7" topLeftCell="A8" activePane="bottomLeft" state="frozen"/>
      <selection activeCell="C13" sqref="C13"/>
      <selection pane="bottomLeft" activeCell="E1" sqref="E1"/>
    </sheetView>
  </sheetViews>
  <sheetFormatPr defaultRowHeight="12.75" x14ac:dyDescent="0.2"/>
  <cols>
    <col min="1" max="1" width="8.140625" style="321" customWidth="1"/>
    <col min="2" max="2" width="76.28515625" style="321" customWidth="1"/>
    <col min="3" max="3" width="17.140625" style="321" customWidth="1"/>
    <col min="4" max="4" width="15.7109375" style="321" customWidth="1"/>
    <col min="5" max="5" width="16.7109375" style="321" customWidth="1"/>
    <col min="6" max="256" width="9.140625" style="321"/>
    <col min="257" max="257" width="8.140625" style="321" customWidth="1"/>
    <col min="258" max="258" width="82" style="321" customWidth="1"/>
    <col min="259" max="261" width="19.140625" style="321" customWidth="1"/>
    <col min="262" max="512" width="9.140625" style="321"/>
    <col min="513" max="513" width="8.140625" style="321" customWidth="1"/>
    <col min="514" max="514" width="82" style="321" customWidth="1"/>
    <col min="515" max="517" width="19.140625" style="321" customWidth="1"/>
    <col min="518" max="768" width="9.140625" style="321"/>
    <col min="769" max="769" width="8.140625" style="321" customWidth="1"/>
    <col min="770" max="770" width="82" style="321" customWidth="1"/>
    <col min="771" max="773" width="19.140625" style="321" customWidth="1"/>
    <col min="774" max="1024" width="9.140625" style="321"/>
    <col min="1025" max="1025" width="8.140625" style="321" customWidth="1"/>
    <col min="1026" max="1026" width="82" style="321" customWidth="1"/>
    <col min="1027" max="1029" width="19.140625" style="321" customWidth="1"/>
    <col min="1030" max="1280" width="9.140625" style="321"/>
    <col min="1281" max="1281" width="8.140625" style="321" customWidth="1"/>
    <col min="1282" max="1282" width="82" style="321" customWidth="1"/>
    <col min="1283" max="1285" width="19.140625" style="321" customWidth="1"/>
    <col min="1286" max="1536" width="9.140625" style="321"/>
    <col min="1537" max="1537" width="8.140625" style="321" customWidth="1"/>
    <col min="1538" max="1538" width="82" style="321" customWidth="1"/>
    <col min="1539" max="1541" width="19.140625" style="321" customWidth="1"/>
    <col min="1542" max="1792" width="9.140625" style="321"/>
    <col min="1793" max="1793" width="8.140625" style="321" customWidth="1"/>
    <col min="1794" max="1794" width="82" style="321" customWidth="1"/>
    <col min="1795" max="1797" width="19.140625" style="321" customWidth="1"/>
    <col min="1798" max="2048" width="9.140625" style="321"/>
    <col min="2049" max="2049" width="8.140625" style="321" customWidth="1"/>
    <col min="2050" max="2050" width="82" style="321" customWidth="1"/>
    <col min="2051" max="2053" width="19.140625" style="321" customWidth="1"/>
    <col min="2054" max="2304" width="9.140625" style="321"/>
    <col min="2305" max="2305" width="8.140625" style="321" customWidth="1"/>
    <col min="2306" max="2306" width="82" style="321" customWidth="1"/>
    <col min="2307" max="2309" width="19.140625" style="321" customWidth="1"/>
    <col min="2310" max="2560" width="9.140625" style="321"/>
    <col min="2561" max="2561" width="8.140625" style="321" customWidth="1"/>
    <col min="2562" max="2562" width="82" style="321" customWidth="1"/>
    <col min="2563" max="2565" width="19.140625" style="321" customWidth="1"/>
    <col min="2566" max="2816" width="9.140625" style="321"/>
    <col min="2817" max="2817" width="8.140625" style="321" customWidth="1"/>
    <col min="2818" max="2818" width="82" style="321" customWidth="1"/>
    <col min="2819" max="2821" width="19.140625" style="321" customWidth="1"/>
    <col min="2822" max="3072" width="9.140625" style="321"/>
    <col min="3073" max="3073" width="8.140625" style="321" customWidth="1"/>
    <col min="3074" max="3074" width="82" style="321" customWidth="1"/>
    <col min="3075" max="3077" width="19.140625" style="321" customWidth="1"/>
    <col min="3078" max="3328" width="9.140625" style="321"/>
    <col min="3329" max="3329" width="8.140625" style="321" customWidth="1"/>
    <col min="3330" max="3330" width="82" style="321" customWidth="1"/>
    <col min="3331" max="3333" width="19.140625" style="321" customWidth="1"/>
    <col min="3334" max="3584" width="9.140625" style="321"/>
    <col min="3585" max="3585" width="8.140625" style="321" customWidth="1"/>
    <col min="3586" max="3586" width="82" style="321" customWidth="1"/>
    <col min="3587" max="3589" width="19.140625" style="321" customWidth="1"/>
    <col min="3590" max="3840" width="9.140625" style="321"/>
    <col min="3841" max="3841" width="8.140625" style="321" customWidth="1"/>
    <col min="3842" max="3842" width="82" style="321" customWidth="1"/>
    <col min="3843" max="3845" width="19.140625" style="321" customWidth="1"/>
    <col min="3846" max="4096" width="9.140625" style="321"/>
    <col min="4097" max="4097" width="8.140625" style="321" customWidth="1"/>
    <col min="4098" max="4098" width="82" style="321" customWidth="1"/>
    <col min="4099" max="4101" width="19.140625" style="321" customWidth="1"/>
    <col min="4102" max="4352" width="9.140625" style="321"/>
    <col min="4353" max="4353" width="8.140625" style="321" customWidth="1"/>
    <col min="4354" max="4354" width="82" style="321" customWidth="1"/>
    <col min="4355" max="4357" width="19.140625" style="321" customWidth="1"/>
    <col min="4358" max="4608" width="9.140625" style="321"/>
    <col min="4609" max="4609" width="8.140625" style="321" customWidth="1"/>
    <col min="4610" max="4610" width="82" style="321" customWidth="1"/>
    <col min="4611" max="4613" width="19.140625" style="321" customWidth="1"/>
    <col min="4614" max="4864" width="9.140625" style="321"/>
    <col min="4865" max="4865" width="8.140625" style="321" customWidth="1"/>
    <col min="4866" max="4866" width="82" style="321" customWidth="1"/>
    <col min="4867" max="4869" width="19.140625" style="321" customWidth="1"/>
    <col min="4870" max="5120" width="9.140625" style="321"/>
    <col min="5121" max="5121" width="8.140625" style="321" customWidth="1"/>
    <col min="5122" max="5122" width="82" style="321" customWidth="1"/>
    <col min="5123" max="5125" width="19.140625" style="321" customWidth="1"/>
    <col min="5126" max="5376" width="9.140625" style="321"/>
    <col min="5377" max="5377" width="8.140625" style="321" customWidth="1"/>
    <col min="5378" max="5378" width="82" style="321" customWidth="1"/>
    <col min="5379" max="5381" width="19.140625" style="321" customWidth="1"/>
    <col min="5382" max="5632" width="9.140625" style="321"/>
    <col min="5633" max="5633" width="8.140625" style="321" customWidth="1"/>
    <col min="5634" max="5634" width="82" style="321" customWidth="1"/>
    <col min="5635" max="5637" width="19.140625" style="321" customWidth="1"/>
    <col min="5638" max="5888" width="9.140625" style="321"/>
    <col min="5889" max="5889" width="8.140625" style="321" customWidth="1"/>
    <col min="5890" max="5890" width="82" style="321" customWidth="1"/>
    <col min="5891" max="5893" width="19.140625" style="321" customWidth="1"/>
    <col min="5894" max="6144" width="9.140625" style="321"/>
    <col min="6145" max="6145" width="8.140625" style="321" customWidth="1"/>
    <col min="6146" max="6146" width="82" style="321" customWidth="1"/>
    <col min="6147" max="6149" width="19.140625" style="321" customWidth="1"/>
    <col min="6150" max="6400" width="9.140625" style="321"/>
    <col min="6401" max="6401" width="8.140625" style="321" customWidth="1"/>
    <col min="6402" max="6402" width="82" style="321" customWidth="1"/>
    <col min="6403" max="6405" width="19.140625" style="321" customWidth="1"/>
    <col min="6406" max="6656" width="9.140625" style="321"/>
    <col min="6657" max="6657" width="8.140625" style="321" customWidth="1"/>
    <col min="6658" max="6658" width="82" style="321" customWidth="1"/>
    <col min="6659" max="6661" width="19.140625" style="321" customWidth="1"/>
    <col min="6662" max="6912" width="9.140625" style="321"/>
    <col min="6913" max="6913" width="8.140625" style="321" customWidth="1"/>
    <col min="6914" max="6914" width="82" style="321" customWidth="1"/>
    <col min="6915" max="6917" width="19.140625" style="321" customWidth="1"/>
    <col min="6918" max="7168" width="9.140625" style="321"/>
    <col min="7169" max="7169" width="8.140625" style="321" customWidth="1"/>
    <col min="7170" max="7170" width="82" style="321" customWidth="1"/>
    <col min="7171" max="7173" width="19.140625" style="321" customWidth="1"/>
    <col min="7174" max="7424" width="9.140625" style="321"/>
    <col min="7425" max="7425" width="8.140625" style="321" customWidth="1"/>
    <col min="7426" max="7426" width="82" style="321" customWidth="1"/>
    <col min="7427" max="7429" width="19.140625" style="321" customWidth="1"/>
    <col min="7430" max="7680" width="9.140625" style="321"/>
    <col min="7681" max="7681" width="8.140625" style="321" customWidth="1"/>
    <col min="7682" max="7682" width="82" style="321" customWidth="1"/>
    <col min="7683" max="7685" width="19.140625" style="321" customWidth="1"/>
    <col min="7686" max="7936" width="9.140625" style="321"/>
    <col min="7937" max="7937" width="8.140625" style="321" customWidth="1"/>
    <col min="7938" max="7938" width="82" style="321" customWidth="1"/>
    <col min="7939" max="7941" width="19.140625" style="321" customWidth="1"/>
    <col min="7942" max="8192" width="9.140625" style="321"/>
    <col min="8193" max="8193" width="8.140625" style="321" customWidth="1"/>
    <col min="8194" max="8194" width="82" style="321" customWidth="1"/>
    <col min="8195" max="8197" width="19.140625" style="321" customWidth="1"/>
    <col min="8198" max="8448" width="9.140625" style="321"/>
    <col min="8449" max="8449" width="8.140625" style="321" customWidth="1"/>
    <col min="8450" max="8450" width="82" style="321" customWidth="1"/>
    <col min="8451" max="8453" width="19.140625" style="321" customWidth="1"/>
    <col min="8454" max="8704" width="9.140625" style="321"/>
    <col min="8705" max="8705" width="8.140625" style="321" customWidth="1"/>
    <col min="8706" max="8706" width="82" style="321" customWidth="1"/>
    <col min="8707" max="8709" width="19.140625" style="321" customWidth="1"/>
    <col min="8710" max="8960" width="9.140625" style="321"/>
    <col min="8961" max="8961" width="8.140625" style="321" customWidth="1"/>
    <col min="8962" max="8962" width="82" style="321" customWidth="1"/>
    <col min="8963" max="8965" width="19.140625" style="321" customWidth="1"/>
    <col min="8966" max="9216" width="9.140625" style="321"/>
    <col min="9217" max="9217" width="8.140625" style="321" customWidth="1"/>
    <col min="9218" max="9218" width="82" style="321" customWidth="1"/>
    <col min="9219" max="9221" width="19.140625" style="321" customWidth="1"/>
    <col min="9222" max="9472" width="9.140625" style="321"/>
    <col min="9473" max="9473" width="8.140625" style="321" customWidth="1"/>
    <col min="9474" max="9474" width="82" style="321" customWidth="1"/>
    <col min="9475" max="9477" width="19.140625" style="321" customWidth="1"/>
    <col min="9478" max="9728" width="9.140625" style="321"/>
    <col min="9729" max="9729" width="8.140625" style="321" customWidth="1"/>
    <col min="9730" max="9730" width="82" style="321" customWidth="1"/>
    <col min="9731" max="9733" width="19.140625" style="321" customWidth="1"/>
    <col min="9734" max="9984" width="9.140625" style="321"/>
    <col min="9985" max="9985" width="8.140625" style="321" customWidth="1"/>
    <col min="9986" max="9986" width="82" style="321" customWidth="1"/>
    <col min="9987" max="9989" width="19.140625" style="321" customWidth="1"/>
    <col min="9990" max="10240" width="9.140625" style="321"/>
    <col min="10241" max="10241" width="8.140625" style="321" customWidth="1"/>
    <col min="10242" max="10242" width="82" style="321" customWidth="1"/>
    <col min="10243" max="10245" width="19.140625" style="321" customWidth="1"/>
    <col min="10246" max="10496" width="9.140625" style="321"/>
    <col min="10497" max="10497" width="8.140625" style="321" customWidth="1"/>
    <col min="10498" max="10498" width="82" style="321" customWidth="1"/>
    <col min="10499" max="10501" width="19.140625" style="321" customWidth="1"/>
    <col min="10502" max="10752" width="9.140625" style="321"/>
    <col min="10753" max="10753" width="8.140625" style="321" customWidth="1"/>
    <col min="10754" max="10754" width="82" style="321" customWidth="1"/>
    <col min="10755" max="10757" width="19.140625" style="321" customWidth="1"/>
    <col min="10758" max="11008" width="9.140625" style="321"/>
    <col min="11009" max="11009" width="8.140625" style="321" customWidth="1"/>
    <col min="11010" max="11010" width="82" style="321" customWidth="1"/>
    <col min="11011" max="11013" width="19.140625" style="321" customWidth="1"/>
    <col min="11014" max="11264" width="9.140625" style="321"/>
    <col min="11265" max="11265" width="8.140625" style="321" customWidth="1"/>
    <col min="11266" max="11266" width="82" style="321" customWidth="1"/>
    <col min="11267" max="11269" width="19.140625" style="321" customWidth="1"/>
    <col min="11270" max="11520" width="9.140625" style="321"/>
    <col min="11521" max="11521" width="8.140625" style="321" customWidth="1"/>
    <col min="11522" max="11522" width="82" style="321" customWidth="1"/>
    <col min="11523" max="11525" width="19.140625" style="321" customWidth="1"/>
    <col min="11526" max="11776" width="9.140625" style="321"/>
    <col min="11777" max="11777" width="8.140625" style="321" customWidth="1"/>
    <col min="11778" max="11778" width="82" style="321" customWidth="1"/>
    <col min="11779" max="11781" width="19.140625" style="321" customWidth="1"/>
    <col min="11782" max="12032" width="9.140625" style="321"/>
    <col min="12033" max="12033" width="8.140625" style="321" customWidth="1"/>
    <col min="12034" max="12034" width="82" style="321" customWidth="1"/>
    <col min="12035" max="12037" width="19.140625" style="321" customWidth="1"/>
    <col min="12038" max="12288" width="9.140625" style="321"/>
    <col min="12289" max="12289" width="8.140625" style="321" customWidth="1"/>
    <col min="12290" max="12290" width="82" style="321" customWidth="1"/>
    <col min="12291" max="12293" width="19.140625" style="321" customWidth="1"/>
    <col min="12294" max="12544" width="9.140625" style="321"/>
    <col min="12545" max="12545" width="8.140625" style="321" customWidth="1"/>
    <col min="12546" max="12546" width="82" style="321" customWidth="1"/>
    <col min="12547" max="12549" width="19.140625" style="321" customWidth="1"/>
    <col min="12550" max="12800" width="9.140625" style="321"/>
    <col min="12801" max="12801" width="8.140625" style="321" customWidth="1"/>
    <col min="12802" max="12802" width="82" style="321" customWidth="1"/>
    <col min="12803" max="12805" width="19.140625" style="321" customWidth="1"/>
    <col min="12806" max="13056" width="9.140625" style="321"/>
    <col min="13057" max="13057" width="8.140625" style="321" customWidth="1"/>
    <col min="13058" max="13058" width="82" style="321" customWidth="1"/>
    <col min="13059" max="13061" width="19.140625" style="321" customWidth="1"/>
    <col min="13062" max="13312" width="9.140625" style="321"/>
    <col min="13313" max="13313" width="8.140625" style="321" customWidth="1"/>
    <col min="13314" max="13314" width="82" style="321" customWidth="1"/>
    <col min="13315" max="13317" width="19.140625" style="321" customWidth="1"/>
    <col min="13318" max="13568" width="9.140625" style="321"/>
    <col min="13569" max="13569" width="8.140625" style="321" customWidth="1"/>
    <col min="13570" max="13570" width="82" style="321" customWidth="1"/>
    <col min="13571" max="13573" width="19.140625" style="321" customWidth="1"/>
    <col min="13574" max="13824" width="9.140625" style="321"/>
    <col min="13825" max="13825" width="8.140625" style="321" customWidth="1"/>
    <col min="13826" max="13826" width="82" style="321" customWidth="1"/>
    <col min="13827" max="13829" width="19.140625" style="321" customWidth="1"/>
    <col min="13830" max="14080" width="9.140625" style="321"/>
    <col min="14081" max="14081" width="8.140625" style="321" customWidth="1"/>
    <col min="14082" max="14082" width="82" style="321" customWidth="1"/>
    <col min="14083" max="14085" width="19.140625" style="321" customWidth="1"/>
    <col min="14086" max="14336" width="9.140625" style="321"/>
    <col min="14337" max="14337" width="8.140625" style="321" customWidth="1"/>
    <col min="14338" max="14338" width="82" style="321" customWidth="1"/>
    <col min="14339" max="14341" width="19.140625" style="321" customWidth="1"/>
    <col min="14342" max="14592" width="9.140625" style="321"/>
    <col min="14593" max="14593" width="8.140625" style="321" customWidth="1"/>
    <col min="14594" max="14594" width="82" style="321" customWidth="1"/>
    <col min="14595" max="14597" width="19.140625" style="321" customWidth="1"/>
    <col min="14598" max="14848" width="9.140625" style="321"/>
    <col min="14849" max="14849" width="8.140625" style="321" customWidth="1"/>
    <col min="14850" max="14850" width="82" style="321" customWidth="1"/>
    <col min="14851" max="14853" width="19.140625" style="321" customWidth="1"/>
    <col min="14854" max="15104" width="9.140625" style="321"/>
    <col min="15105" max="15105" width="8.140625" style="321" customWidth="1"/>
    <col min="15106" max="15106" width="82" style="321" customWidth="1"/>
    <col min="15107" max="15109" width="19.140625" style="321" customWidth="1"/>
    <col min="15110" max="15360" width="9.140625" style="321"/>
    <col min="15361" max="15361" width="8.140625" style="321" customWidth="1"/>
    <col min="15362" max="15362" width="82" style="321" customWidth="1"/>
    <col min="15363" max="15365" width="19.140625" style="321" customWidth="1"/>
    <col min="15366" max="15616" width="9.140625" style="321"/>
    <col min="15617" max="15617" width="8.140625" style="321" customWidth="1"/>
    <col min="15618" max="15618" width="82" style="321" customWidth="1"/>
    <col min="15619" max="15621" width="19.140625" style="321" customWidth="1"/>
    <col min="15622" max="15872" width="9.140625" style="321"/>
    <col min="15873" max="15873" width="8.140625" style="321" customWidth="1"/>
    <col min="15874" max="15874" width="82" style="321" customWidth="1"/>
    <col min="15875" max="15877" width="19.140625" style="321" customWidth="1"/>
    <col min="15878" max="16128" width="9.140625" style="321"/>
    <col min="16129" max="16129" width="8.140625" style="321" customWidth="1"/>
    <col min="16130" max="16130" width="82" style="321" customWidth="1"/>
    <col min="16131" max="16133" width="19.140625" style="321" customWidth="1"/>
    <col min="16134" max="16384" width="9.140625" style="321"/>
  </cols>
  <sheetData>
    <row r="1" spans="1:5" x14ac:dyDescent="0.2">
      <c r="E1" s="214" t="s">
        <v>888</v>
      </c>
    </row>
    <row r="3" spans="1:5" ht="15.75" x14ac:dyDescent="0.25">
      <c r="A3" s="706" t="s">
        <v>878</v>
      </c>
      <c r="B3" s="706"/>
      <c r="C3" s="706"/>
      <c r="D3" s="706"/>
      <c r="E3" s="706"/>
    </row>
    <row r="5" spans="1:5" x14ac:dyDescent="0.2">
      <c r="E5" s="322" t="s">
        <v>1</v>
      </c>
    </row>
    <row r="6" spans="1:5" x14ac:dyDescent="0.2">
      <c r="A6" s="323"/>
      <c r="B6" s="324" t="s">
        <v>2</v>
      </c>
      <c r="C6" s="324" t="s">
        <v>3</v>
      </c>
      <c r="D6" s="324" t="s">
        <v>4</v>
      </c>
      <c r="E6" s="324" t="s">
        <v>5</v>
      </c>
    </row>
    <row r="7" spans="1:5" ht="31.5" x14ac:dyDescent="0.2">
      <c r="A7" s="332"/>
      <c r="B7" s="333" t="s">
        <v>85</v>
      </c>
      <c r="C7" s="333" t="s">
        <v>521</v>
      </c>
      <c r="D7" s="333" t="s">
        <v>522</v>
      </c>
      <c r="E7" s="333" t="s">
        <v>523</v>
      </c>
    </row>
    <row r="8" spans="1:5" x14ac:dyDescent="0.2">
      <c r="A8" s="622">
        <v>2</v>
      </c>
      <c r="B8" s="321" t="s">
        <v>843</v>
      </c>
      <c r="C8" s="321">
        <v>456</v>
      </c>
      <c r="E8" s="321">
        <v>304</v>
      </c>
    </row>
    <row r="9" spans="1:5" x14ac:dyDescent="0.2">
      <c r="A9" s="329">
        <v>4</v>
      </c>
      <c r="B9" s="330" t="s">
        <v>844</v>
      </c>
      <c r="C9" s="331">
        <v>456</v>
      </c>
      <c r="D9" s="331"/>
      <c r="E9" s="331">
        <f>SUM(E8)</f>
        <v>304</v>
      </c>
    </row>
    <row r="10" spans="1:5" x14ac:dyDescent="0.2">
      <c r="A10" s="326">
        <v>6</v>
      </c>
      <c r="B10" s="327" t="s">
        <v>524</v>
      </c>
      <c r="C10" s="328">
        <v>3305</v>
      </c>
      <c r="D10" s="331">
        <v>0</v>
      </c>
      <c r="E10" s="328">
        <v>2193</v>
      </c>
    </row>
    <row r="11" spans="1:5" x14ac:dyDescent="0.2">
      <c r="A11" s="329">
        <v>10</v>
      </c>
      <c r="B11" s="330" t="s">
        <v>525</v>
      </c>
      <c r="C11" s="331">
        <v>3305</v>
      </c>
      <c r="D11" s="331">
        <v>0</v>
      </c>
      <c r="E11" s="331">
        <f>SUM(E10)</f>
        <v>2193</v>
      </c>
    </row>
    <row r="12" spans="1:5" ht="25.5" x14ac:dyDescent="0.2">
      <c r="A12" s="329">
        <v>29</v>
      </c>
      <c r="B12" s="330" t="s">
        <v>526</v>
      </c>
      <c r="C12" s="331">
        <v>3761</v>
      </c>
      <c r="D12" s="328">
        <v>0</v>
      </c>
      <c r="E12" s="331">
        <f>SUM(E9,E11)</f>
        <v>2497</v>
      </c>
    </row>
    <row r="13" spans="1:5" x14ac:dyDescent="0.2">
      <c r="A13" s="326">
        <v>49</v>
      </c>
      <c r="B13" s="327" t="s">
        <v>527</v>
      </c>
      <c r="C13" s="328">
        <v>62</v>
      </c>
      <c r="D13" s="331">
        <v>0</v>
      </c>
      <c r="E13" s="328">
        <v>11</v>
      </c>
    </row>
    <row r="14" spans="1:5" x14ac:dyDescent="0.2">
      <c r="A14" s="329">
        <v>52</v>
      </c>
      <c r="B14" s="330" t="s">
        <v>528</v>
      </c>
      <c r="C14" s="331">
        <v>62</v>
      </c>
      <c r="D14" s="331">
        <v>0</v>
      </c>
      <c r="E14" s="331">
        <v>11</v>
      </c>
    </row>
    <row r="15" spans="1:5" x14ac:dyDescent="0.2">
      <c r="A15" s="326">
        <v>53</v>
      </c>
      <c r="B15" s="327" t="s">
        <v>529</v>
      </c>
      <c r="C15" s="328">
        <v>1184</v>
      </c>
      <c r="D15" s="331">
        <v>0</v>
      </c>
      <c r="E15" s="328">
        <v>1173</v>
      </c>
    </row>
    <row r="16" spans="1:5" x14ac:dyDescent="0.2">
      <c r="A16" s="329">
        <v>55</v>
      </c>
      <c r="B16" s="330" t="s">
        <v>530</v>
      </c>
      <c r="C16" s="331">
        <v>1184</v>
      </c>
      <c r="D16" s="331">
        <v>0</v>
      </c>
      <c r="E16" s="331">
        <f>SUM(E15)</f>
        <v>1173</v>
      </c>
    </row>
    <row r="17" spans="1:5" x14ac:dyDescent="0.2">
      <c r="A17" s="329">
        <v>59</v>
      </c>
      <c r="B17" s="330" t="s">
        <v>531</v>
      </c>
      <c r="C17" s="331">
        <v>1246</v>
      </c>
      <c r="D17" s="331">
        <v>0</v>
      </c>
      <c r="E17" s="331">
        <v>1184</v>
      </c>
    </row>
    <row r="18" spans="1:5" ht="25.5" x14ac:dyDescent="0.2">
      <c r="A18" s="326">
        <v>87</v>
      </c>
      <c r="B18" s="327" t="s">
        <v>806</v>
      </c>
      <c r="C18" s="328">
        <v>0</v>
      </c>
      <c r="D18" s="328">
        <v>0</v>
      </c>
      <c r="E18" s="328">
        <v>0</v>
      </c>
    </row>
    <row r="19" spans="1:5" x14ac:dyDescent="0.2">
      <c r="A19" s="329">
        <v>103</v>
      </c>
      <c r="B19" s="330" t="s">
        <v>807</v>
      </c>
      <c r="C19" s="331">
        <v>0</v>
      </c>
      <c r="D19" s="331">
        <v>0</v>
      </c>
      <c r="E19" s="331">
        <f>SUM(E18)</f>
        <v>0</v>
      </c>
    </row>
    <row r="20" spans="1:5" x14ac:dyDescent="0.2">
      <c r="A20" s="326">
        <v>145</v>
      </c>
      <c r="B20" s="327" t="s">
        <v>791</v>
      </c>
      <c r="C20" s="328">
        <v>0</v>
      </c>
      <c r="D20" s="328">
        <v>0</v>
      </c>
      <c r="E20" s="328">
        <v>0</v>
      </c>
    </row>
    <row r="21" spans="1:5" x14ac:dyDescent="0.2">
      <c r="A21" s="326">
        <v>148</v>
      </c>
      <c r="B21" s="327" t="s">
        <v>792</v>
      </c>
      <c r="C21" s="328">
        <v>0</v>
      </c>
      <c r="D21" s="328">
        <v>0</v>
      </c>
      <c r="E21" s="328">
        <v>0</v>
      </c>
    </row>
    <row r="22" spans="1:5" x14ac:dyDescent="0.2">
      <c r="A22" s="329">
        <v>160</v>
      </c>
      <c r="B22" s="330" t="s">
        <v>793</v>
      </c>
      <c r="C22" s="331">
        <v>0</v>
      </c>
      <c r="D22" s="331">
        <v>0</v>
      </c>
      <c r="E22" s="331">
        <f>SUM(E20:E21)</f>
        <v>0</v>
      </c>
    </row>
    <row r="23" spans="1:5" x14ac:dyDescent="0.2">
      <c r="A23" s="329">
        <v>161</v>
      </c>
      <c r="B23" s="330" t="s">
        <v>808</v>
      </c>
      <c r="C23" s="331">
        <v>0</v>
      </c>
      <c r="D23" s="331">
        <v>0</v>
      </c>
      <c r="E23" s="331">
        <f>SUM(E19,E22)</f>
        <v>0</v>
      </c>
    </row>
    <row r="24" spans="1:5" ht="25.5" x14ac:dyDescent="0.2">
      <c r="A24" s="326">
        <v>164</v>
      </c>
      <c r="B24" s="327" t="s">
        <v>794</v>
      </c>
      <c r="C24" s="328">
        <v>0</v>
      </c>
      <c r="D24" s="331">
        <v>0</v>
      </c>
      <c r="E24" s="328">
        <v>0</v>
      </c>
    </row>
    <row r="25" spans="1:5" x14ac:dyDescent="0.2">
      <c r="A25" s="329">
        <v>166</v>
      </c>
      <c r="B25" s="330" t="s">
        <v>795</v>
      </c>
      <c r="C25" s="331">
        <v>0</v>
      </c>
      <c r="D25" s="331">
        <v>0</v>
      </c>
      <c r="E25" s="331">
        <f>SUM(E24)</f>
        <v>0</v>
      </c>
    </row>
    <row r="26" spans="1:5" x14ac:dyDescent="0.2">
      <c r="A26" s="329">
        <v>173</v>
      </c>
      <c r="B26" s="330" t="s">
        <v>809</v>
      </c>
      <c r="C26" s="331">
        <v>0</v>
      </c>
      <c r="D26" s="331">
        <v>0</v>
      </c>
      <c r="E26" s="331">
        <f>SUM(E25)</f>
        <v>0</v>
      </c>
    </row>
    <row r="27" spans="1:5" s="334" customFormat="1" x14ac:dyDescent="0.2">
      <c r="A27" s="329">
        <v>178</v>
      </c>
      <c r="B27" s="330" t="s">
        <v>532</v>
      </c>
      <c r="C27" s="331">
        <v>5007</v>
      </c>
      <c r="D27" s="331">
        <v>0</v>
      </c>
      <c r="E27" s="331">
        <f>SUM(E12,E17,E23,E26)</f>
        <v>3681</v>
      </c>
    </row>
    <row r="28" spans="1:5" x14ac:dyDescent="0.2">
      <c r="A28" s="326">
        <v>179</v>
      </c>
      <c r="B28" s="327" t="s">
        <v>533</v>
      </c>
      <c r="C28" s="328">
        <v>955</v>
      </c>
      <c r="D28" s="328">
        <v>0</v>
      </c>
      <c r="E28" s="328">
        <v>955</v>
      </c>
    </row>
    <row r="29" spans="1:5" x14ac:dyDescent="0.2">
      <c r="A29" s="324">
        <v>181</v>
      </c>
      <c r="B29" s="323" t="s">
        <v>534</v>
      </c>
      <c r="C29" s="615">
        <v>1333</v>
      </c>
      <c r="D29" s="323">
        <v>0</v>
      </c>
      <c r="E29" s="615">
        <v>1333</v>
      </c>
    </row>
    <row r="30" spans="1:5" x14ac:dyDescent="0.2">
      <c r="A30" s="324">
        <v>182</v>
      </c>
      <c r="B30" s="323" t="s">
        <v>535</v>
      </c>
      <c r="C30" s="615">
        <v>-678</v>
      </c>
      <c r="D30" s="323">
        <v>0</v>
      </c>
      <c r="E30" s="615">
        <v>2718</v>
      </c>
    </row>
    <row r="31" spans="1:5" x14ac:dyDescent="0.2">
      <c r="A31" s="324">
        <v>184</v>
      </c>
      <c r="B31" s="323" t="s">
        <v>536</v>
      </c>
      <c r="C31" s="615">
        <v>3397</v>
      </c>
      <c r="D31" s="323">
        <v>0</v>
      </c>
      <c r="E31" s="615">
        <v>-1325</v>
      </c>
    </row>
    <row r="32" spans="1:5" x14ac:dyDescent="0.2">
      <c r="A32" s="616">
        <v>185</v>
      </c>
      <c r="B32" s="617" t="s">
        <v>537</v>
      </c>
      <c r="C32" s="618">
        <v>5007</v>
      </c>
      <c r="D32" s="617">
        <v>0</v>
      </c>
      <c r="E32" s="618">
        <f>SUM(E28:E31)</f>
        <v>3681</v>
      </c>
    </row>
    <row r="33" spans="1:5" hidden="1" x14ac:dyDescent="0.2">
      <c r="A33" s="324">
        <v>188</v>
      </c>
      <c r="B33" s="323" t="s">
        <v>787</v>
      </c>
      <c r="C33" s="323">
        <v>0</v>
      </c>
      <c r="D33" s="323">
        <v>0</v>
      </c>
      <c r="E33" s="615">
        <v>0</v>
      </c>
    </row>
    <row r="34" spans="1:5" hidden="1" x14ac:dyDescent="0.2">
      <c r="A34" s="616">
        <v>211</v>
      </c>
      <c r="B34" s="617" t="s">
        <v>788</v>
      </c>
      <c r="C34" s="617">
        <v>0</v>
      </c>
      <c r="D34" s="617">
        <v>0</v>
      </c>
      <c r="E34" s="618">
        <f>SUM(E33)</f>
        <v>0</v>
      </c>
    </row>
    <row r="35" spans="1:5" hidden="1" x14ac:dyDescent="0.2">
      <c r="A35" s="324">
        <v>236</v>
      </c>
      <c r="B35" s="323" t="s">
        <v>538</v>
      </c>
      <c r="C35" s="615">
        <v>0</v>
      </c>
      <c r="D35" s="323">
        <v>0</v>
      </c>
      <c r="E35" s="615">
        <v>0</v>
      </c>
    </row>
    <row r="36" spans="1:5" hidden="1" x14ac:dyDescent="0.2">
      <c r="A36" s="616">
        <v>245</v>
      </c>
      <c r="B36" s="617" t="s">
        <v>810</v>
      </c>
      <c r="C36" s="618">
        <v>0</v>
      </c>
      <c r="D36" s="617">
        <v>0</v>
      </c>
      <c r="E36" s="618">
        <f>SUM(E35)</f>
        <v>0</v>
      </c>
    </row>
    <row r="37" spans="1:5" hidden="1" x14ac:dyDescent="0.2">
      <c r="A37" s="616">
        <v>246</v>
      </c>
      <c r="B37" s="617" t="s">
        <v>539</v>
      </c>
      <c r="C37" s="618">
        <v>0</v>
      </c>
      <c r="D37" s="617">
        <v>0</v>
      </c>
      <c r="E37" s="618">
        <f>SUM(E34,E36)</f>
        <v>0</v>
      </c>
    </row>
    <row r="38" spans="1:5" x14ac:dyDescent="0.2">
      <c r="A38" s="616">
        <v>252</v>
      </c>
      <c r="B38" s="617" t="s">
        <v>540</v>
      </c>
      <c r="C38" s="618">
        <v>5007</v>
      </c>
      <c r="D38" s="617">
        <v>0</v>
      </c>
      <c r="E38" s="618">
        <f>SUM(E32,E37)</f>
        <v>3681</v>
      </c>
    </row>
  </sheetData>
  <mergeCells count="1">
    <mergeCell ref="A3:E3"/>
  </mergeCells>
  <pageMargins left="0.74803149606299213" right="0.74803149606299213" top="0.98425196850393704" bottom="0.98425196850393704" header="0.51181102362204722" footer="0.51181102362204722"/>
  <pageSetup paperSize="9" scale="92" orientation="landscape" horizontalDpi="300" verticalDpi="300" r:id="rId1"/>
  <headerFooter alignWithMargins="0">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2AFC-0CB0-425E-9996-1F8CEA81CE05}">
  <dimension ref="A1:E22"/>
  <sheetViews>
    <sheetView view="pageBreakPreview" zoomScaleNormal="100" zoomScaleSheetLayoutView="100" workbookViewId="0">
      <pane ySplit="7" topLeftCell="A8" activePane="bottomLeft" state="frozen"/>
      <selection activeCell="C13" sqref="C13"/>
      <selection pane="bottomLeft" activeCell="E1" sqref="E1"/>
    </sheetView>
  </sheetViews>
  <sheetFormatPr defaultRowHeight="12.75" x14ac:dyDescent="0.2"/>
  <cols>
    <col min="1" max="1" width="8.140625" style="321" customWidth="1"/>
    <col min="2" max="2" width="79.85546875" style="321" customWidth="1"/>
    <col min="3" max="3" width="14.28515625" style="321" customWidth="1"/>
    <col min="4" max="4" width="15.42578125" style="321" customWidth="1"/>
    <col min="5" max="5" width="14.42578125" style="321" customWidth="1"/>
    <col min="6" max="256" width="9.140625" style="321"/>
    <col min="257" max="257" width="8.140625" style="321" customWidth="1"/>
    <col min="258" max="258" width="82" style="321" customWidth="1"/>
    <col min="259" max="261" width="19.140625" style="321" customWidth="1"/>
    <col min="262" max="512" width="9.140625" style="321"/>
    <col min="513" max="513" width="8.140625" style="321" customWidth="1"/>
    <col min="514" max="514" width="82" style="321" customWidth="1"/>
    <col min="515" max="517" width="19.140625" style="321" customWidth="1"/>
    <col min="518" max="768" width="9.140625" style="321"/>
    <col min="769" max="769" width="8.140625" style="321" customWidth="1"/>
    <col min="770" max="770" width="82" style="321" customWidth="1"/>
    <col min="771" max="773" width="19.140625" style="321" customWidth="1"/>
    <col min="774" max="1024" width="9.140625" style="321"/>
    <col min="1025" max="1025" width="8.140625" style="321" customWidth="1"/>
    <col min="1026" max="1026" width="82" style="321" customWidth="1"/>
    <col min="1027" max="1029" width="19.140625" style="321" customWidth="1"/>
    <col min="1030" max="1280" width="9.140625" style="321"/>
    <col min="1281" max="1281" width="8.140625" style="321" customWidth="1"/>
    <col min="1282" max="1282" width="82" style="321" customWidth="1"/>
    <col min="1283" max="1285" width="19.140625" style="321" customWidth="1"/>
    <col min="1286" max="1536" width="9.140625" style="321"/>
    <col min="1537" max="1537" width="8.140625" style="321" customWidth="1"/>
    <col min="1538" max="1538" width="82" style="321" customWidth="1"/>
    <col min="1539" max="1541" width="19.140625" style="321" customWidth="1"/>
    <col min="1542" max="1792" width="9.140625" style="321"/>
    <col min="1793" max="1793" width="8.140625" style="321" customWidth="1"/>
    <col min="1794" max="1794" width="82" style="321" customWidth="1"/>
    <col min="1795" max="1797" width="19.140625" style="321" customWidth="1"/>
    <col min="1798" max="2048" width="9.140625" style="321"/>
    <col min="2049" max="2049" width="8.140625" style="321" customWidth="1"/>
    <col min="2050" max="2050" width="82" style="321" customWidth="1"/>
    <col min="2051" max="2053" width="19.140625" style="321" customWidth="1"/>
    <col min="2054" max="2304" width="9.140625" style="321"/>
    <col min="2305" max="2305" width="8.140625" style="321" customWidth="1"/>
    <col min="2306" max="2306" width="82" style="321" customWidth="1"/>
    <col min="2307" max="2309" width="19.140625" style="321" customWidth="1"/>
    <col min="2310" max="2560" width="9.140625" style="321"/>
    <col min="2561" max="2561" width="8.140625" style="321" customWidth="1"/>
    <col min="2562" max="2562" width="82" style="321" customWidth="1"/>
    <col min="2563" max="2565" width="19.140625" style="321" customWidth="1"/>
    <col min="2566" max="2816" width="9.140625" style="321"/>
    <col min="2817" max="2817" width="8.140625" style="321" customWidth="1"/>
    <col min="2818" max="2818" width="82" style="321" customWidth="1"/>
    <col min="2819" max="2821" width="19.140625" style="321" customWidth="1"/>
    <col min="2822" max="3072" width="9.140625" style="321"/>
    <col min="3073" max="3073" width="8.140625" style="321" customWidth="1"/>
    <col min="3074" max="3074" width="82" style="321" customWidth="1"/>
    <col min="3075" max="3077" width="19.140625" style="321" customWidth="1"/>
    <col min="3078" max="3328" width="9.140625" style="321"/>
    <col min="3329" max="3329" width="8.140625" style="321" customWidth="1"/>
    <col min="3330" max="3330" width="82" style="321" customWidth="1"/>
    <col min="3331" max="3333" width="19.140625" style="321" customWidth="1"/>
    <col min="3334" max="3584" width="9.140625" style="321"/>
    <col min="3585" max="3585" width="8.140625" style="321" customWidth="1"/>
    <col min="3586" max="3586" width="82" style="321" customWidth="1"/>
    <col min="3587" max="3589" width="19.140625" style="321" customWidth="1"/>
    <col min="3590" max="3840" width="9.140625" style="321"/>
    <col min="3841" max="3841" width="8.140625" style="321" customWidth="1"/>
    <col min="3842" max="3842" width="82" style="321" customWidth="1"/>
    <col min="3843" max="3845" width="19.140625" style="321" customWidth="1"/>
    <col min="3846" max="4096" width="9.140625" style="321"/>
    <col min="4097" max="4097" width="8.140625" style="321" customWidth="1"/>
    <col min="4098" max="4098" width="82" style="321" customWidth="1"/>
    <col min="4099" max="4101" width="19.140625" style="321" customWidth="1"/>
    <col min="4102" max="4352" width="9.140625" style="321"/>
    <col min="4353" max="4353" width="8.140625" style="321" customWidth="1"/>
    <col min="4354" max="4354" width="82" style="321" customWidth="1"/>
    <col min="4355" max="4357" width="19.140625" style="321" customWidth="1"/>
    <col min="4358" max="4608" width="9.140625" style="321"/>
    <col min="4609" max="4609" width="8.140625" style="321" customWidth="1"/>
    <col min="4610" max="4610" width="82" style="321" customWidth="1"/>
    <col min="4611" max="4613" width="19.140625" style="321" customWidth="1"/>
    <col min="4614" max="4864" width="9.140625" style="321"/>
    <col min="4865" max="4865" width="8.140625" style="321" customWidth="1"/>
    <col min="4866" max="4866" width="82" style="321" customWidth="1"/>
    <col min="4867" max="4869" width="19.140625" style="321" customWidth="1"/>
    <col min="4870" max="5120" width="9.140625" style="321"/>
    <col min="5121" max="5121" width="8.140625" style="321" customWidth="1"/>
    <col min="5122" max="5122" width="82" style="321" customWidth="1"/>
    <col min="5123" max="5125" width="19.140625" style="321" customWidth="1"/>
    <col min="5126" max="5376" width="9.140625" style="321"/>
    <col min="5377" max="5377" width="8.140625" style="321" customWidth="1"/>
    <col min="5378" max="5378" width="82" style="321" customWidth="1"/>
    <col min="5379" max="5381" width="19.140625" style="321" customWidth="1"/>
    <col min="5382" max="5632" width="9.140625" style="321"/>
    <col min="5633" max="5633" width="8.140625" style="321" customWidth="1"/>
    <col min="5634" max="5634" width="82" style="321" customWidth="1"/>
    <col min="5635" max="5637" width="19.140625" style="321" customWidth="1"/>
    <col min="5638" max="5888" width="9.140625" style="321"/>
    <col min="5889" max="5889" width="8.140625" style="321" customWidth="1"/>
    <col min="5890" max="5890" width="82" style="321" customWidth="1"/>
    <col min="5891" max="5893" width="19.140625" style="321" customWidth="1"/>
    <col min="5894" max="6144" width="9.140625" style="321"/>
    <col min="6145" max="6145" width="8.140625" style="321" customWidth="1"/>
    <col min="6146" max="6146" width="82" style="321" customWidth="1"/>
    <col min="6147" max="6149" width="19.140625" style="321" customWidth="1"/>
    <col min="6150" max="6400" width="9.140625" style="321"/>
    <col min="6401" max="6401" width="8.140625" style="321" customWidth="1"/>
    <col min="6402" max="6402" width="82" style="321" customWidth="1"/>
    <col min="6403" max="6405" width="19.140625" style="321" customWidth="1"/>
    <col min="6406" max="6656" width="9.140625" style="321"/>
    <col min="6657" max="6657" width="8.140625" style="321" customWidth="1"/>
    <col min="6658" max="6658" width="82" style="321" customWidth="1"/>
    <col min="6659" max="6661" width="19.140625" style="321" customWidth="1"/>
    <col min="6662" max="6912" width="9.140625" style="321"/>
    <col min="6913" max="6913" width="8.140625" style="321" customWidth="1"/>
    <col min="6914" max="6914" width="82" style="321" customWidth="1"/>
    <col min="6915" max="6917" width="19.140625" style="321" customWidth="1"/>
    <col min="6918" max="7168" width="9.140625" style="321"/>
    <col min="7169" max="7169" width="8.140625" style="321" customWidth="1"/>
    <col min="7170" max="7170" width="82" style="321" customWidth="1"/>
    <col min="7171" max="7173" width="19.140625" style="321" customWidth="1"/>
    <col min="7174" max="7424" width="9.140625" style="321"/>
    <col min="7425" max="7425" width="8.140625" style="321" customWidth="1"/>
    <col min="7426" max="7426" width="82" style="321" customWidth="1"/>
    <col min="7427" max="7429" width="19.140625" style="321" customWidth="1"/>
    <col min="7430" max="7680" width="9.140625" style="321"/>
    <col min="7681" max="7681" width="8.140625" style="321" customWidth="1"/>
    <col min="7682" max="7682" width="82" style="321" customWidth="1"/>
    <col min="7683" max="7685" width="19.140625" style="321" customWidth="1"/>
    <col min="7686" max="7936" width="9.140625" style="321"/>
    <col min="7937" max="7937" width="8.140625" style="321" customWidth="1"/>
    <col min="7938" max="7938" width="82" style="321" customWidth="1"/>
    <col min="7939" max="7941" width="19.140625" style="321" customWidth="1"/>
    <col min="7942" max="8192" width="9.140625" style="321"/>
    <col min="8193" max="8193" width="8.140625" style="321" customWidth="1"/>
    <col min="8194" max="8194" width="82" style="321" customWidth="1"/>
    <col min="8195" max="8197" width="19.140625" style="321" customWidth="1"/>
    <col min="8198" max="8448" width="9.140625" style="321"/>
    <col min="8449" max="8449" width="8.140625" style="321" customWidth="1"/>
    <col min="8450" max="8450" width="82" style="321" customWidth="1"/>
    <col min="8451" max="8453" width="19.140625" style="321" customWidth="1"/>
    <col min="8454" max="8704" width="9.140625" style="321"/>
    <col min="8705" max="8705" width="8.140625" style="321" customWidth="1"/>
    <col min="8706" max="8706" width="82" style="321" customWidth="1"/>
    <col min="8707" max="8709" width="19.140625" style="321" customWidth="1"/>
    <col min="8710" max="8960" width="9.140625" style="321"/>
    <col min="8961" max="8961" width="8.140625" style="321" customWidth="1"/>
    <col min="8962" max="8962" width="82" style="321" customWidth="1"/>
    <col min="8963" max="8965" width="19.140625" style="321" customWidth="1"/>
    <col min="8966" max="9216" width="9.140625" style="321"/>
    <col min="9217" max="9217" width="8.140625" style="321" customWidth="1"/>
    <col min="9218" max="9218" width="82" style="321" customWidth="1"/>
    <col min="9219" max="9221" width="19.140625" style="321" customWidth="1"/>
    <col min="9222" max="9472" width="9.140625" style="321"/>
    <col min="9473" max="9473" width="8.140625" style="321" customWidth="1"/>
    <col min="9474" max="9474" width="82" style="321" customWidth="1"/>
    <col min="9475" max="9477" width="19.140625" style="321" customWidth="1"/>
    <col min="9478" max="9728" width="9.140625" style="321"/>
    <col min="9729" max="9729" width="8.140625" style="321" customWidth="1"/>
    <col min="9730" max="9730" width="82" style="321" customWidth="1"/>
    <col min="9731" max="9733" width="19.140625" style="321" customWidth="1"/>
    <col min="9734" max="9984" width="9.140625" style="321"/>
    <col min="9985" max="9985" width="8.140625" style="321" customWidth="1"/>
    <col min="9986" max="9986" width="82" style="321" customWidth="1"/>
    <col min="9987" max="9989" width="19.140625" style="321" customWidth="1"/>
    <col min="9990" max="10240" width="9.140625" style="321"/>
    <col min="10241" max="10241" width="8.140625" style="321" customWidth="1"/>
    <col min="10242" max="10242" width="82" style="321" customWidth="1"/>
    <col min="10243" max="10245" width="19.140625" style="321" customWidth="1"/>
    <col min="10246" max="10496" width="9.140625" style="321"/>
    <col min="10497" max="10497" width="8.140625" style="321" customWidth="1"/>
    <col min="10498" max="10498" width="82" style="321" customWidth="1"/>
    <col min="10499" max="10501" width="19.140625" style="321" customWidth="1"/>
    <col min="10502" max="10752" width="9.140625" style="321"/>
    <col min="10753" max="10753" width="8.140625" style="321" customWidth="1"/>
    <col min="10754" max="10754" width="82" style="321" customWidth="1"/>
    <col min="10755" max="10757" width="19.140625" style="321" customWidth="1"/>
    <col min="10758" max="11008" width="9.140625" style="321"/>
    <col min="11009" max="11009" width="8.140625" style="321" customWidth="1"/>
    <col min="11010" max="11010" width="82" style="321" customWidth="1"/>
    <col min="11011" max="11013" width="19.140625" style="321" customWidth="1"/>
    <col min="11014" max="11264" width="9.140625" style="321"/>
    <col min="11265" max="11265" width="8.140625" style="321" customWidth="1"/>
    <col min="11266" max="11266" width="82" style="321" customWidth="1"/>
    <col min="11267" max="11269" width="19.140625" style="321" customWidth="1"/>
    <col min="11270" max="11520" width="9.140625" style="321"/>
    <col min="11521" max="11521" width="8.140625" style="321" customWidth="1"/>
    <col min="11522" max="11522" width="82" style="321" customWidth="1"/>
    <col min="11523" max="11525" width="19.140625" style="321" customWidth="1"/>
    <col min="11526" max="11776" width="9.140625" style="321"/>
    <col min="11777" max="11777" width="8.140625" style="321" customWidth="1"/>
    <col min="11778" max="11778" width="82" style="321" customWidth="1"/>
    <col min="11779" max="11781" width="19.140625" style="321" customWidth="1"/>
    <col min="11782" max="12032" width="9.140625" style="321"/>
    <col min="12033" max="12033" width="8.140625" style="321" customWidth="1"/>
    <col min="12034" max="12034" width="82" style="321" customWidth="1"/>
    <col min="12035" max="12037" width="19.140625" style="321" customWidth="1"/>
    <col min="12038" max="12288" width="9.140625" style="321"/>
    <col min="12289" max="12289" width="8.140625" style="321" customWidth="1"/>
    <col min="12290" max="12290" width="82" style="321" customWidth="1"/>
    <col min="12291" max="12293" width="19.140625" style="321" customWidth="1"/>
    <col min="12294" max="12544" width="9.140625" style="321"/>
    <col min="12545" max="12545" width="8.140625" style="321" customWidth="1"/>
    <col min="12546" max="12546" width="82" style="321" customWidth="1"/>
    <col min="12547" max="12549" width="19.140625" style="321" customWidth="1"/>
    <col min="12550" max="12800" width="9.140625" style="321"/>
    <col min="12801" max="12801" width="8.140625" style="321" customWidth="1"/>
    <col min="12802" max="12802" width="82" style="321" customWidth="1"/>
    <col min="12803" max="12805" width="19.140625" style="321" customWidth="1"/>
    <col min="12806" max="13056" width="9.140625" style="321"/>
    <col min="13057" max="13057" width="8.140625" style="321" customWidth="1"/>
    <col min="13058" max="13058" width="82" style="321" customWidth="1"/>
    <col min="13059" max="13061" width="19.140625" style="321" customWidth="1"/>
    <col min="13062" max="13312" width="9.140625" style="321"/>
    <col min="13313" max="13313" width="8.140625" style="321" customWidth="1"/>
    <col min="13314" max="13314" width="82" style="321" customWidth="1"/>
    <col min="13315" max="13317" width="19.140625" style="321" customWidth="1"/>
    <col min="13318" max="13568" width="9.140625" style="321"/>
    <col min="13569" max="13569" width="8.140625" style="321" customWidth="1"/>
    <col min="13570" max="13570" width="82" style="321" customWidth="1"/>
    <col min="13571" max="13573" width="19.140625" style="321" customWidth="1"/>
    <col min="13574" max="13824" width="9.140625" style="321"/>
    <col min="13825" max="13825" width="8.140625" style="321" customWidth="1"/>
    <col min="13826" max="13826" width="82" style="321" customWidth="1"/>
    <col min="13827" max="13829" width="19.140625" style="321" customWidth="1"/>
    <col min="13830" max="14080" width="9.140625" style="321"/>
    <col min="14081" max="14081" width="8.140625" style="321" customWidth="1"/>
    <col min="14082" max="14082" width="82" style="321" customWidth="1"/>
    <col min="14083" max="14085" width="19.140625" style="321" customWidth="1"/>
    <col min="14086" max="14336" width="9.140625" style="321"/>
    <col min="14337" max="14337" width="8.140625" style="321" customWidth="1"/>
    <col min="14338" max="14338" width="82" style="321" customWidth="1"/>
    <col min="14339" max="14341" width="19.140625" style="321" customWidth="1"/>
    <col min="14342" max="14592" width="9.140625" style="321"/>
    <col min="14593" max="14593" width="8.140625" style="321" customWidth="1"/>
    <col min="14594" max="14594" width="82" style="321" customWidth="1"/>
    <col min="14595" max="14597" width="19.140625" style="321" customWidth="1"/>
    <col min="14598" max="14848" width="9.140625" style="321"/>
    <col min="14849" max="14849" width="8.140625" style="321" customWidth="1"/>
    <col min="14850" max="14850" width="82" style="321" customWidth="1"/>
    <col min="14851" max="14853" width="19.140625" style="321" customWidth="1"/>
    <col min="14854" max="15104" width="9.140625" style="321"/>
    <col min="15105" max="15105" width="8.140625" style="321" customWidth="1"/>
    <col min="15106" max="15106" width="82" style="321" customWidth="1"/>
    <col min="15107" max="15109" width="19.140625" style="321" customWidth="1"/>
    <col min="15110" max="15360" width="9.140625" style="321"/>
    <col min="15361" max="15361" width="8.140625" style="321" customWidth="1"/>
    <col min="15362" max="15362" width="82" style="321" customWidth="1"/>
    <col min="15363" max="15365" width="19.140625" style="321" customWidth="1"/>
    <col min="15366" max="15616" width="9.140625" style="321"/>
    <col min="15617" max="15617" width="8.140625" style="321" customWidth="1"/>
    <col min="15618" max="15618" width="82" style="321" customWidth="1"/>
    <col min="15619" max="15621" width="19.140625" style="321" customWidth="1"/>
    <col min="15622" max="15872" width="9.140625" style="321"/>
    <col min="15873" max="15873" width="8.140625" style="321" customWidth="1"/>
    <col min="15874" max="15874" width="82" style="321" customWidth="1"/>
    <col min="15875" max="15877" width="19.140625" style="321" customWidth="1"/>
    <col min="15878" max="16128" width="9.140625" style="321"/>
    <col min="16129" max="16129" width="8.140625" style="321" customWidth="1"/>
    <col min="16130" max="16130" width="82" style="321" customWidth="1"/>
    <col min="16131" max="16133" width="19.140625" style="321" customWidth="1"/>
    <col min="16134" max="16384" width="9.140625" style="321"/>
  </cols>
  <sheetData>
    <row r="1" spans="1:5" x14ac:dyDescent="0.2">
      <c r="E1" s="214" t="s">
        <v>889</v>
      </c>
    </row>
    <row r="3" spans="1:5" ht="15.75" x14ac:dyDescent="0.25">
      <c r="A3" s="706" t="s">
        <v>541</v>
      </c>
      <c r="B3" s="706"/>
      <c r="C3" s="706"/>
      <c r="D3" s="706"/>
      <c r="E3" s="706"/>
    </row>
    <row r="5" spans="1:5" x14ac:dyDescent="0.2">
      <c r="E5" s="322" t="s">
        <v>1</v>
      </c>
    </row>
    <row r="6" spans="1:5" x14ac:dyDescent="0.2">
      <c r="A6" s="323"/>
      <c r="B6" s="324" t="s">
        <v>2</v>
      </c>
      <c r="C6" s="324" t="s">
        <v>3</v>
      </c>
      <c r="D6" s="324" t="s">
        <v>4</v>
      </c>
      <c r="E6" s="324" t="s">
        <v>5</v>
      </c>
    </row>
    <row r="7" spans="1:5" ht="31.5" x14ac:dyDescent="0.2">
      <c r="A7" s="332"/>
      <c r="B7" s="325" t="s">
        <v>85</v>
      </c>
      <c r="C7" s="325" t="s">
        <v>521</v>
      </c>
      <c r="D7" s="325" t="s">
        <v>522</v>
      </c>
      <c r="E7" s="325" t="s">
        <v>523</v>
      </c>
    </row>
    <row r="8" spans="1:5" x14ac:dyDescent="0.2">
      <c r="A8" s="335">
        <v>2</v>
      </c>
      <c r="B8" s="327" t="s">
        <v>811</v>
      </c>
      <c r="C8" s="328">
        <v>7</v>
      </c>
      <c r="D8" s="328">
        <v>0</v>
      </c>
      <c r="E8" s="328">
        <v>10</v>
      </c>
    </row>
    <row r="9" spans="1:5" s="334" customFormat="1" x14ac:dyDescent="0.2">
      <c r="A9" s="336">
        <v>4</v>
      </c>
      <c r="B9" s="330" t="s">
        <v>812</v>
      </c>
      <c r="C9" s="331">
        <v>7</v>
      </c>
      <c r="D9" s="331">
        <v>0</v>
      </c>
      <c r="E9" s="331">
        <f>SUM(E8)</f>
        <v>10</v>
      </c>
    </row>
    <row r="10" spans="1:5" x14ac:dyDescent="0.2">
      <c r="A10" s="326">
        <v>9</v>
      </c>
      <c r="B10" s="327" t="s">
        <v>813</v>
      </c>
      <c r="C10" s="328">
        <v>6958</v>
      </c>
      <c r="D10" s="328">
        <v>0</v>
      </c>
      <c r="E10" s="328">
        <v>3340</v>
      </c>
    </row>
    <row r="11" spans="1:5" x14ac:dyDescent="0.2">
      <c r="A11" s="326">
        <v>11</v>
      </c>
      <c r="B11" s="327" t="s">
        <v>814</v>
      </c>
      <c r="C11" s="328">
        <v>20</v>
      </c>
      <c r="D11" s="328">
        <v>0</v>
      </c>
      <c r="E11" s="328">
        <v>0</v>
      </c>
    </row>
    <row r="12" spans="1:5" x14ac:dyDescent="0.2">
      <c r="A12" s="329">
        <v>12</v>
      </c>
      <c r="B12" s="330" t="s">
        <v>815</v>
      </c>
      <c r="C12" s="331">
        <v>6978</v>
      </c>
      <c r="D12" s="331">
        <v>0</v>
      </c>
      <c r="E12" s="331">
        <f>SUM(E10:E11)</f>
        <v>3340</v>
      </c>
    </row>
    <row r="13" spans="1:5" x14ac:dyDescent="0.2">
      <c r="A13" s="326">
        <v>13</v>
      </c>
      <c r="B13" s="327" t="s">
        <v>816</v>
      </c>
      <c r="C13" s="328">
        <v>463</v>
      </c>
      <c r="D13" s="328">
        <v>0</v>
      </c>
      <c r="E13" s="328">
        <v>650</v>
      </c>
    </row>
    <row r="14" spans="1:5" x14ac:dyDescent="0.2">
      <c r="A14" s="326">
        <v>14</v>
      </c>
      <c r="B14" s="327" t="s">
        <v>817</v>
      </c>
      <c r="C14" s="328">
        <v>946</v>
      </c>
      <c r="D14" s="328">
        <v>0</v>
      </c>
      <c r="E14" s="328">
        <v>959</v>
      </c>
    </row>
    <row r="15" spans="1:5" x14ac:dyDescent="0.2">
      <c r="A15" s="329">
        <v>17</v>
      </c>
      <c r="B15" s="330" t="s">
        <v>818</v>
      </c>
      <c r="C15" s="331">
        <v>1410</v>
      </c>
      <c r="D15" s="331">
        <v>0</v>
      </c>
      <c r="E15" s="331">
        <v>1610</v>
      </c>
    </row>
    <row r="16" spans="1:5" x14ac:dyDescent="0.2">
      <c r="A16" s="326">
        <v>19</v>
      </c>
      <c r="B16" s="327" t="s">
        <v>819</v>
      </c>
      <c r="C16" s="328">
        <v>443</v>
      </c>
      <c r="D16" s="328">
        <v>0</v>
      </c>
      <c r="E16" s="328">
        <v>158</v>
      </c>
    </row>
    <row r="17" spans="1:5" x14ac:dyDescent="0.2">
      <c r="A17" s="326">
        <v>20</v>
      </c>
      <c r="B17" s="327" t="s">
        <v>820</v>
      </c>
      <c r="C17" s="328">
        <v>16</v>
      </c>
      <c r="D17" s="328">
        <v>0</v>
      </c>
      <c r="E17" s="328">
        <v>190</v>
      </c>
    </row>
    <row r="18" spans="1:5" x14ac:dyDescent="0.2">
      <c r="A18" s="329">
        <v>21</v>
      </c>
      <c r="B18" s="330" t="s">
        <v>821</v>
      </c>
      <c r="C18" s="331">
        <v>459</v>
      </c>
      <c r="D18" s="331">
        <v>0</v>
      </c>
      <c r="E18" s="331">
        <f>SUM(E16:E17)</f>
        <v>348</v>
      </c>
    </row>
    <row r="19" spans="1:5" x14ac:dyDescent="0.2">
      <c r="A19" s="329">
        <v>22</v>
      </c>
      <c r="B19" s="330" t="s">
        <v>822</v>
      </c>
      <c r="C19" s="331">
        <v>113</v>
      </c>
      <c r="D19" s="331">
        <v>0</v>
      </c>
      <c r="E19" s="331">
        <v>1290</v>
      </c>
    </row>
    <row r="20" spans="1:5" x14ac:dyDescent="0.2">
      <c r="A20" s="329">
        <v>23</v>
      </c>
      <c r="B20" s="330" t="s">
        <v>823</v>
      </c>
      <c r="C20" s="331">
        <v>1605</v>
      </c>
      <c r="D20" s="331">
        <v>0</v>
      </c>
      <c r="E20" s="331">
        <v>1427</v>
      </c>
    </row>
    <row r="21" spans="1:5" x14ac:dyDescent="0.2">
      <c r="A21" s="329">
        <v>24</v>
      </c>
      <c r="B21" s="330" t="s">
        <v>824</v>
      </c>
      <c r="C21" s="331">
        <v>3398</v>
      </c>
      <c r="D21" s="331">
        <v>0</v>
      </c>
      <c r="E21" s="331">
        <f>SUM(E9+E12-E15-E18-E19-E20)</f>
        <v>-1325</v>
      </c>
    </row>
    <row r="22" spans="1:5" x14ac:dyDescent="0.2">
      <c r="A22" s="329">
        <v>44</v>
      </c>
      <c r="B22" s="330" t="s">
        <v>825</v>
      </c>
      <c r="C22" s="331">
        <v>3398</v>
      </c>
      <c r="D22" s="331">
        <v>0</v>
      </c>
      <c r="E22" s="331">
        <f>SUM(E21)</f>
        <v>-1325</v>
      </c>
    </row>
  </sheetData>
  <mergeCells count="1">
    <mergeCell ref="A3:E3"/>
  </mergeCells>
  <pageMargins left="0.74803149606299213" right="0.74803149606299213" top="0.98425196850393704" bottom="0.98425196850393704" header="0.51181102362204722" footer="0.51181102362204722"/>
  <pageSetup paperSize="9" scale="98" orientation="landscape" horizontalDpi="300" verticalDpi="300"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8247-C607-4D39-BA42-1DA0915D69FB}">
  <dimension ref="A1:G61"/>
  <sheetViews>
    <sheetView tabSelected="1" view="pageBreakPreview" zoomScaleNormal="100" workbookViewId="0">
      <pane xSplit="6" ySplit="4" topLeftCell="G47" activePane="bottomRight" state="frozen"/>
      <selection activeCell="C13" sqref="C13"/>
      <selection pane="topRight" activeCell="C13" sqref="C13"/>
      <selection pane="bottomLeft" activeCell="C13" sqref="C13"/>
      <selection pane="bottomRight" activeCell="G1" sqref="G1"/>
    </sheetView>
  </sheetViews>
  <sheetFormatPr defaultRowHeight="20.100000000000001" customHeight="1" x14ac:dyDescent="0.25"/>
  <cols>
    <col min="1" max="3" width="3.7109375" style="337" customWidth="1"/>
    <col min="4" max="4" width="3.7109375" style="338" customWidth="1"/>
    <col min="5" max="5" width="5.7109375" style="338" customWidth="1"/>
    <col min="6" max="6" width="73.5703125" style="338" customWidth="1"/>
    <col min="7" max="7" width="23.140625" style="338" customWidth="1"/>
    <col min="8" max="10" width="15.7109375" style="338" customWidth="1"/>
    <col min="11" max="253" width="9.140625" style="338"/>
    <col min="254" max="257" width="3.7109375" style="338" customWidth="1"/>
    <col min="258" max="258" width="5.7109375" style="338" customWidth="1"/>
    <col min="259" max="259" width="65" style="338" customWidth="1"/>
    <col min="260" max="266" width="15.7109375" style="338" customWidth="1"/>
    <col min="267" max="509" width="9.140625" style="338"/>
    <col min="510" max="513" width="3.7109375" style="338" customWidth="1"/>
    <col min="514" max="514" width="5.7109375" style="338" customWidth="1"/>
    <col min="515" max="515" width="65" style="338" customWidth="1"/>
    <col min="516" max="522" width="15.7109375" style="338" customWidth="1"/>
    <col min="523" max="765" width="9.140625" style="338"/>
    <col min="766" max="769" width="3.7109375" style="338" customWidth="1"/>
    <col min="770" max="770" width="5.7109375" style="338" customWidth="1"/>
    <col min="771" max="771" width="65" style="338" customWidth="1"/>
    <col min="772" max="778" width="15.7109375" style="338" customWidth="1"/>
    <col min="779" max="1021" width="9.140625" style="338"/>
    <col min="1022" max="1025" width="3.7109375" style="338" customWidth="1"/>
    <col min="1026" max="1026" width="5.7109375" style="338" customWidth="1"/>
    <col min="1027" max="1027" width="65" style="338" customWidth="1"/>
    <col min="1028" max="1034" width="15.7109375" style="338" customWidth="1"/>
    <col min="1035" max="1277" width="9.140625" style="338"/>
    <col min="1278" max="1281" width="3.7109375" style="338" customWidth="1"/>
    <col min="1282" max="1282" width="5.7109375" style="338" customWidth="1"/>
    <col min="1283" max="1283" width="65" style="338" customWidth="1"/>
    <col min="1284" max="1290" width="15.7109375" style="338" customWidth="1"/>
    <col min="1291" max="1533" width="9.140625" style="338"/>
    <col min="1534" max="1537" width="3.7109375" style="338" customWidth="1"/>
    <col min="1538" max="1538" width="5.7109375" style="338" customWidth="1"/>
    <col min="1539" max="1539" width="65" style="338" customWidth="1"/>
    <col min="1540" max="1546" width="15.7109375" style="338" customWidth="1"/>
    <col min="1547" max="1789" width="9.140625" style="338"/>
    <col min="1790" max="1793" width="3.7109375" style="338" customWidth="1"/>
    <col min="1794" max="1794" width="5.7109375" style="338" customWidth="1"/>
    <col min="1795" max="1795" width="65" style="338" customWidth="1"/>
    <col min="1796" max="1802" width="15.7109375" style="338" customWidth="1"/>
    <col min="1803" max="2045" width="9.140625" style="338"/>
    <col min="2046" max="2049" width="3.7109375" style="338" customWidth="1"/>
    <col min="2050" max="2050" width="5.7109375" style="338" customWidth="1"/>
    <col min="2051" max="2051" width="65" style="338" customWidth="1"/>
    <col min="2052" max="2058" width="15.7109375" style="338" customWidth="1"/>
    <col min="2059" max="2301" width="9.140625" style="338"/>
    <col min="2302" max="2305" width="3.7109375" style="338" customWidth="1"/>
    <col min="2306" max="2306" width="5.7109375" style="338" customWidth="1"/>
    <col min="2307" max="2307" width="65" style="338" customWidth="1"/>
    <col min="2308" max="2314" width="15.7109375" style="338" customWidth="1"/>
    <col min="2315" max="2557" width="9.140625" style="338"/>
    <col min="2558" max="2561" width="3.7109375" style="338" customWidth="1"/>
    <col min="2562" max="2562" width="5.7109375" style="338" customWidth="1"/>
    <col min="2563" max="2563" width="65" style="338" customWidth="1"/>
    <col min="2564" max="2570" width="15.7109375" style="338" customWidth="1"/>
    <col min="2571" max="2813" width="9.140625" style="338"/>
    <col min="2814" max="2817" width="3.7109375" style="338" customWidth="1"/>
    <col min="2818" max="2818" width="5.7109375" style="338" customWidth="1"/>
    <col min="2819" max="2819" width="65" style="338" customWidth="1"/>
    <col min="2820" max="2826" width="15.7109375" style="338" customWidth="1"/>
    <col min="2827" max="3069" width="9.140625" style="338"/>
    <col min="3070" max="3073" width="3.7109375" style="338" customWidth="1"/>
    <col min="3074" max="3074" width="5.7109375" style="338" customWidth="1"/>
    <col min="3075" max="3075" width="65" style="338" customWidth="1"/>
    <col min="3076" max="3082" width="15.7109375" style="338" customWidth="1"/>
    <col min="3083" max="3325" width="9.140625" style="338"/>
    <col min="3326" max="3329" width="3.7109375" style="338" customWidth="1"/>
    <col min="3330" max="3330" width="5.7109375" style="338" customWidth="1"/>
    <col min="3331" max="3331" width="65" style="338" customWidth="1"/>
    <col min="3332" max="3338" width="15.7109375" style="338" customWidth="1"/>
    <col min="3339" max="3581" width="9.140625" style="338"/>
    <col min="3582" max="3585" width="3.7109375" style="338" customWidth="1"/>
    <col min="3586" max="3586" width="5.7109375" style="338" customWidth="1"/>
    <col min="3587" max="3587" width="65" style="338" customWidth="1"/>
    <col min="3588" max="3594" width="15.7109375" style="338" customWidth="1"/>
    <col min="3595" max="3837" width="9.140625" style="338"/>
    <col min="3838" max="3841" width="3.7109375" style="338" customWidth="1"/>
    <col min="3842" max="3842" width="5.7109375" style="338" customWidth="1"/>
    <col min="3843" max="3843" width="65" style="338" customWidth="1"/>
    <col min="3844" max="3850" width="15.7109375" style="338" customWidth="1"/>
    <col min="3851" max="4093" width="9.140625" style="338"/>
    <col min="4094" max="4097" width="3.7109375" style="338" customWidth="1"/>
    <col min="4098" max="4098" width="5.7109375" style="338" customWidth="1"/>
    <col min="4099" max="4099" width="65" style="338" customWidth="1"/>
    <col min="4100" max="4106" width="15.7109375" style="338" customWidth="1"/>
    <col min="4107" max="4349" width="9.140625" style="338"/>
    <col min="4350" max="4353" width="3.7109375" style="338" customWidth="1"/>
    <col min="4354" max="4354" width="5.7109375" style="338" customWidth="1"/>
    <col min="4355" max="4355" width="65" style="338" customWidth="1"/>
    <col min="4356" max="4362" width="15.7109375" style="338" customWidth="1"/>
    <col min="4363" max="4605" width="9.140625" style="338"/>
    <col min="4606" max="4609" width="3.7109375" style="338" customWidth="1"/>
    <col min="4610" max="4610" width="5.7109375" style="338" customWidth="1"/>
    <col min="4611" max="4611" width="65" style="338" customWidth="1"/>
    <col min="4612" max="4618" width="15.7109375" style="338" customWidth="1"/>
    <col min="4619" max="4861" width="9.140625" style="338"/>
    <col min="4862" max="4865" width="3.7109375" style="338" customWidth="1"/>
    <col min="4866" max="4866" width="5.7109375" style="338" customWidth="1"/>
    <col min="4867" max="4867" width="65" style="338" customWidth="1"/>
    <col min="4868" max="4874" width="15.7109375" style="338" customWidth="1"/>
    <col min="4875" max="5117" width="9.140625" style="338"/>
    <col min="5118" max="5121" width="3.7109375" style="338" customWidth="1"/>
    <col min="5122" max="5122" width="5.7109375" style="338" customWidth="1"/>
    <col min="5123" max="5123" width="65" style="338" customWidth="1"/>
    <col min="5124" max="5130" width="15.7109375" style="338" customWidth="1"/>
    <col min="5131" max="5373" width="9.140625" style="338"/>
    <col min="5374" max="5377" width="3.7109375" style="338" customWidth="1"/>
    <col min="5378" max="5378" width="5.7109375" style="338" customWidth="1"/>
    <col min="5379" max="5379" width="65" style="338" customWidth="1"/>
    <col min="5380" max="5386" width="15.7109375" style="338" customWidth="1"/>
    <col min="5387" max="5629" width="9.140625" style="338"/>
    <col min="5630" max="5633" width="3.7109375" style="338" customWidth="1"/>
    <col min="5634" max="5634" width="5.7109375" style="338" customWidth="1"/>
    <col min="5635" max="5635" width="65" style="338" customWidth="1"/>
    <col min="5636" max="5642" width="15.7109375" style="338" customWidth="1"/>
    <col min="5643" max="5885" width="9.140625" style="338"/>
    <col min="5886" max="5889" width="3.7109375" style="338" customWidth="1"/>
    <col min="5890" max="5890" width="5.7109375" style="338" customWidth="1"/>
    <col min="5891" max="5891" width="65" style="338" customWidth="1"/>
    <col min="5892" max="5898" width="15.7109375" style="338" customWidth="1"/>
    <col min="5899" max="6141" width="9.140625" style="338"/>
    <col min="6142" max="6145" width="3.7109375" style="338" customWidth="1"/>
    <col min="6146" max="6146" width="5.7109375" style="338" customWidth="1"/>
    <col min="6147" max="6147" width="65" style="338" customWidth="1"/>
    <col min="6148" max="6154" width="15.7109375" style="338" customWidth="1"/>
    <col min="6155" max="6397" width="9.140625" style="338"/>
    <col min="6398" max="6401" width="3.7109375" style="338" customWidth="1"/>
    <col min="6402" max="6402" width="5.7109375" style="338" customWidth="1"/>
    <col min="6403" max="6403" width="65" style="338" customWidth="1"/>
    <col min="6404" max="6410" width="15.7109375" style="338" customWidth="1"/>
    <col min="6411" max="6653" width="9.140625" style="338"/>
    <col min="6654" max="6657" width="3.7109375" style="338" customWidth="1"/>
    <col min="6658" max="6658" width="5.7109375" style="338" customWidth="1"/>
    <col min="6659" max="6659" width="65" style="338" customWidth="1"/>
    <col min="6660" max="6666" width="15.7109375" style="338" customWidth="1"/>
    <col min="6667" max="6909" width="9.140625" style="338"/>
    <col min="6910" max="6913" width="3.7109375" style="338" customWidth="1"/>
    <col min="6914" max="6914" width="5.7109375" style="338" customWidth="1"/>
    <col min="6915" max="6915" width="65" style="338" customWidth="1"/>
    <col min="6916" max="6922" width="15.7109375" style="338" customWidth="1"/>
    <col min="6923" max="7165" width="9.140625" style="338"/>
    <col min="7166" max="7169" width="3.7109375" style="338" customWidth="1"/>
    <col min="7170" max="7170" width="5.7109375" style="338" customWidth="1"/>
    <col min="7171" max="7171" width="65" style="338" customWidth="1"/>
    <col min="7172" max="7178" width="15.7109375" style="338" customWidth="1"/>
    <col min="7179" max="7421" width="9.140625" style="338"/>
    <col min="7422" max="7425" width="3.7109375" style="338" customWidth="1"/>
    <col min="7426" max="7426" width="5.7109375" style="338" customWidth="1"/>
    <col min="7427" max="7427" width="65" style="338" customWidth="1"/>
    <col min="7428" max="7434" width="15.7109375" style="338" customWidth="1"/>
    <col min="7435" max="7677" width="9.140625" style="338"/>
    <col min="7678" max="7681" width="3.7109375" style="338" customWidth="1"/>
    <col min="7682" max="7682" width="5.7109375" style="338" customWidth="1"/>
    <col min="7683" max="7683" width="65" style="338" customWidth="1"/>
    <col min="7684" max="7690" width="15.7109375" style="338" customWidth="1"/>
    <col min="7691" max="7933" width="9.140625" style="338"/>
    <col min="7934" max="7937" width="3.7109375" style="338" customWidth="1"/>
    <col min="7938" max="7938" width="5.7109375" style="338" customWidth="1"/>
    <col min="7939" max="7939" width="65" style="338" customWidth="1"/>
    <col min="7940" max="7946" width="15.7109375" style="338" customWidth="1"/>
    <col min="7947" max="8189" width="9.140625" style="338"/>
    <col min="8190" max="8193" width="3.7109375" style="338" customWidth="1"/>
    <col min="8194" max="8194" width="5.7109375" style="338" customWidth="1"/>
    <col min="8195" max="8195" width="65" style="338" customWidth="1"/>
    <col min="8196" max="8202" width="15.7109375" style="338" customWidth="1"/>
    <col min="8203" max="8445" width="9.140625" style="338"/>
    <col min="8446" max="8449" width="3.7109375" style="338" customWidth="1"/>
    <col min="8450" max="8450" width="5.7109375" style="338" customWidth="1"/>
    <col min="8451" max="8451" width="65" style="338" customWidth="1"/>
    <col min="8452" max="8458" width="15.7109375" style="338" customWidth="1"/>
    <col min="8459" max="8701" width="9.140625" style="338"/>
    <col min="8702" max="8705" width="3.7109375" style="338" customWidth="1"/>
    <col min="8706" max="8706" width="5.7109375" style="338" customWidth="1"/>
    <col min="8707" max="8707" width="65" style="338" customWidth="1"/>
    <col min="8708" max="8714" width="15.7109375" style="338" customWidth="1"/>
    <col min="8715" max="8957" width="9.140625" style="338"/>
    <col min="8958" max="8961" width="3.7109375" style="338" customWidth="1"/>
    <col min="8962" max="8962" width="5.7109375" style="338" customWidth="1"/>
    <col min="8963" max="8963" width="65" style="338" customWidth="1"/>
    <col min="8964" max="8970" width="15.7109375" style="338" customWidth="1"/>
    <col min="8971" max="9213" width="9.140625" style="338"/>
    <col min="9214" max="9217" width="3.7109375" style="338" customWidth="1"/>
    <col min="9218" max="9218" width="5.7109375" style="338" customWidth="1"/>
    <col min="9219" max="9219" width="65" style="338" customWidth="1"/>
    <col min="9220" max="9226" width="15.7109375" style="338" customWidth="1"/>
    <col min="9227" max="9469" width="9.140625" style="338"/>
    <col min="9470" max="9473" width="3.7109375" style="338" customWidth="1"/>
    <col min="9474" max="9474" width="5.7109375" style="338" customWidth="1"/>
    <col min="9475" max="9475" width="65" style="338" customWidth="1"/>
    <col min="9476" max="9482" width="15.7109375" style="338" customWidth="1"/>
    <col min="9483" max="9725" width="9.140625" style="338"/>
    <col min="9726" max="9729" width="3.7109375" style="338" customWidth="1"/>
    <col min="9730" max="9730" width="5.7109375" style="338" customWidth="1"/>
    <col min="9731" max="9731" width="65" style="338" customWidth="1"/>
    <col min="9732" max="9738" width="15.7109375" style="338" customWidth="1"/>
    <col min="9739" max="9981" width="9.140625" style="338"/>
    <col min="9982" max="9985" width="3.7109375" style="338" customWidth="1"/>
    <col min="9986" max="9986" width="5.7109375" style="338" customWidth="1"/>
    <col min="9987" max="9987" width="65" style="338" customWidth="1"/>
    <col min="9988" max="9994" width="15.7109375" style="338" customWidth="1"/>
    <col min="9995" max="10237" width="9.140625" style="338"/>
    <col min="10238" max="10241" width="3.7109375" style="338" customWidth="1"/>
    <col min="10242" max="10242" width="5.7109375" style="338" customWidth="1"/>
    <col min="10243" max="10243" width="65" style="338" customWidth="1"/>
    <col min="10244" max="10250" width="15.7109375" style="338" customWidth="1"/>
    <col min="10251" max="10493" width="9.140625" style="338"/>
    <col min="10494" max="10497" width="3.7109375" style="338" customWidth="1"/>
    <col min="10498" max="10498" width="5.7109375" style="338" customWidth="1"/>
    <col min="10499" max="10499" width="65" style="338" customWidth="1"/>
    <col min="10500" max="10506" width="15.7109375" style="338" customWidth="1"/>
    <col min="10507" max="10749" width="9.140625" style="338"/>
    <col min="10750" max="10753" width="3.7109375" style="338" customWidth="1"/>
    <col min="10754" max="10754" width="5.7109375" style="338" customWidth="1"/>
    <col min="10755" max="10755" width="65" style="338" customWidth="1"/>
    <col min="10756" max="10762" width="15.7109375" style="338" customWidth="1"/>
    <col min="10763" max="11005" width="9.140625" style="338"/>
    <col min="11006" max="11009" width="3.7109375" style="338" customWidth="1"/>
    <col min="11010" max="11010" width="5.7109375" style="338" customWidth="1"/>
    <col min="11011" max="11011" width="65" style="338" customWidth="1"/>
    <col min="11012" max="11018" width="15.7109375" style="338" customWidth="1"/>
    <col min="11019" max="11261" width="9.140625" style="338"/>
    <col min="11262" max="11265" width="3.7109375" style="338" customWidth="1"/>
    <col min="11266" max="11266" width="5.7109375" style="338" customWidth="1"/>
    <col min="11267" max="11267" width="65" style="338" customWidth="1"/>
    <col min="11268" max="11274" width="15.7109375" style="338" customWidth="1"/>
    <col min="11275" max="11517" width="9.140625" style="338"/>
    <col min="11518" max="11521" width="3.7109375" style="338" customWidth="1"/>
    <col min="11522" max="11522" width="5.7109375" style="338" customWidth="1"/>
    <col min="11523" max="11523" width="65" style="338" customWidth="1"/>
    <col min="11524" max="11530" width="15.7109375" style="338" customWidth="1"/>
    <col min="11531" max="11773" width="9.140625" style="338"/>
    <col min="11774" max="11777" width="3.7109375" style="338" customWidth="1"/>
    <col min="11778" max="11778" width="5.7109375" style="338" customWidth="1"/>
    <col min="11779" max="11779" width="65" style="338" customWidth="1"/>
    <col min="11780" max="11786" width="15.7109375" style="338" customWidth="1"/>
    <col min="11787" max="12029" width="9.140625" style="338"/>
    <col min="12030" max="12033" width="3.7109375" style="338" customWidth="1"/>
    <col min="12034" max="12034" width="5.7109375" style="338" customWidth="1"/>
    <col min="12035" max="12035" width="65" style="338" customWidth="1"/>
    <col min="12036" max="12042" width="15.7109375" style="338" customWidth="1"/>
    <col min="12043" max="12285" width="9.140625" style="338"/>
    <col min="12286" max="12289" width="3.7109375" style="338" customWidth="1"/>
    <col min="12290" max="12290" width="5.7109375" style="338" customWidth="1"/>
    <col min="12291" max="12291" width="65" style="338" customWidth="1"/>
    <col min="12292" max="12298" width="15.7109375" style="338" customWidth="1"/>
    <col min="12299" max="12541" width="9.140625" style="338"/>
    <col min="12542" max="12545" width="3.7109375" style="338" customWidth="1"/>
    <col min="12546" max="12546" width="5.7109375" style="338" customWidth="1"/>
    <col min="12547" max="12547" width="65" style="338" customWidth="1"/>
    <col min="12548" max="12554" width="15.7109375" style="338" customWidth="1"/>
    <col min="12555" max="12797" width="9.140625" style="338"/>
    <col min="12798" max="12801" width="3.7109375" style="338" customWidth="1"/>
    <col min="12802" max="12802" width="5.7109375" style="338" customWidth="1"/>
    <col min="12803" max="12803" width="65" style="338" customWidth="1"/>
    <col min="12804" max="12810" width="15.7109375" style="338" customWidth="1"/>
    <col min="12811" max="13053" width="9.140625" style="338"/>
    <col min="13054" max="13057" width="3.7109375" style="338" customWidth="1"/>
    <col min="13058" max="13058" width="5.7109375" style="338" customWidth="1"/>
    <col min="13059" max="13059" width="65" style="338" customWidth="1"/>
    <col min="13060" max="13066" width="15.7109375" style="338" customWidth="1"/>
    <col min="13067" max="13309" width="9.140625" style="338"/>
    <col min="13310" max="13313" width="3.7109375" style="338" customWidth="1"/>
    <col min="13314" max="13314" width="5.7109375" style="338" customWidth="1"/>
    <col min="13315" max="13315" width="65" style="338" customWidth="1"/>
    <col min="13316" max="13322" width="15.7109375" style="338" customWidth="1"/>
    <col min="13323" max="13565" width="9.140625" style="338"/>
    <col min="13566" max="13569" width="3.7109375" style="338" customWidth="1"/>
    <col min="13570" max="13570" width="5.7109375" style="338" customWidth="1"/>
    <col min="13571" max="13571" width="65" style="338" customWidth="1"/>
    <col min="13572" max="13578" width="15.7109375" style="338" customWidth="1"/>
    <col min="13579" max="13821" width="9.140625" style="338"/>
    <col min="13822" max="13825" width="3.7109375" style="338" customWidth="1"/>
    <col min="13826" max="13826" width="5.7109375" style="338" customWidth="1"/>
    <col min="13827" max="13827" width="65" style="338" customWidth="1"/>
    <col min="13828" max="13834" width="15.7109375" style="338" customWidth="1"/>
    <col min="13835" max="14077" width="9.140625" style="338"/>
    <col min="14078" max="14081" width="3.7109375" style="338" customWidth="1"/>
    <col min="14082" max="14082" width="5.7109375" style="338" customWidth="1"/>
    <col min="14083" max="14083" width="65" style="338" customWidth="1"/>
    <col min="14084" max="14090" width="15.7109375" style="338" customWidth="1"/>
    <col min="14091" max="14333" width="9.140625" style="338"/>
    <col min="14334" max="14337" width="3.7109375" style="338" customWidth="1"/>
    <col min="14338" max="14338" width="5.7109375" style="338" customWidth="1"/>
    <col min="14339" max="14339" width="65" style="338" customWidth="1"/>
    <col min="14340" max="14346" width="15.7109375" style="338" customWidth="1"/>
    <col min="14347" max="14589" width="9.140625" style="338"/>
    <col min="14590" max="14593" width="3.7109375" style="338" customWidth="1"/>
    <col min="14594" max="14594" width="5.7109375" style="338" customWidth="1"/>
    <col min="14595" max="14595" width="65" style="338" customWidth="1"/>
    <col min="14596" max="14602" width="15.7109375" style="338" customWidth="1"/>
    <col min="14603" max="14845" width="9.140625" style="338"/>
    <col min="14846" max="14849" width="3.7109375" style="338" customWidth="1"/>
    <col min="14850" max="14850" width="5.7109375" style="338" customWidth="1"/>
    <col min="14851" max="14851" width="65" style="338" customWidth="1"/>
    <col min="14852" max="14858" width="15.7109375" style="338" customWidth="1"/>
    <col min="14859" max="15101" width="9.140625" style="338"/>
    <col min="15102" max="15105" width="3.7109375" style="338" customWidth="1"/>
    <col min="15106" max="15106" width="5.7109375" style="338" customWidth="1"/>
    <col min="15107" max="15107" width="65" style="338" customWidth="1"/>
    <col min="15108" max="15114" width="15.7109375" style="338" customWidth="1"/>
    <col min="15115" max="15357" width="9.140625" style="338"/>
    <col min="15358" max="15361" width="3.7109375" style="338" customWidth="1"/>
    <col min="15362" max="15362" width="5.7109375" style="338" customWidth="1"/>
    <col min="15363" max="15363" width="65" style="338" customWidth="1"/>
    <col min="15364" max="15370" width="15.7109375" style="338" customWidth="1"/>
    <col min="15371" max="15613" width="9.140625" style="338"/>
    <col min="15614" max="15617" width="3.7109375" style="338" customWidth="1"/>
    <col min="15618" max="15618" width="5.7109375" style="338" customWidth="1"/>
    <col min="15619" max="15619" width="65" style="338" customWidth="1"/>
    <col min="15620" max="15626" width="15.7109375" style="338" customWidth="1"/>
    <col min="15627" max="15869" width="9.140625" style="338"/>
    <col min="15870" max="15873" width="3.7109375" style="338" customWidth="1"/>
    <col min="15874" max="15874" width="5.7109375" style="338" customWidth="1"/>
    <col min="15875" max="15875" width="65" style="338" customWidth="1"/>
    <col min="15876" max="15882" width="15.7109375" style="338" customWidth="1"/>
    <col min="15883" max="16125" width="9.140625" style="338"/>
    <col min="16126" max="16129" width="3.7109375" style="338" customWidth="1"/>
    <col min="16130" max="16130" width="5.7109375" style="338" customWidth="1"/>
    <col min="16131" max="16131" width="65" style="338" customWidth="1"/>
    <col min="16132" max="16138" width="15.7109375" style="338" customWidth="1"/>
    <col min="16139" max="16384" width="9.140625" style="338"/>
  </cols>
  <sheetData>
    <row r="1" spans="1:7" ht="20.100000000000001" customHeight="1" x14ac:dyDescent="0.2">
      <c r="G1" s="214" t="s">
        <v>890</v>
      </c>
    </row>
    <row r="3" spans="1:7" ht="20.100000000000001" customHeight="1" x14ac:dyDescent="0.25">
      <c r="G3" s="339" t="s">
        <v>1</v>
      </c>
    </row>
    <row r="4" spans="1:7" ht="42.75" customHeight="1" x14ac:dyDescent="0.25">
      <c r="A4" s="709" t="s">
        <v>542</v>
      </c>
      <c r="B4" s="710"/>
      <c r="C4" s="710"/>
      <c r="D4" s="710"/>
      <c r="E4" s="710"/>
      <c r="F4" s="710"/>
      <c r="G4" s="340" t="s">
        <v>543</v>
      </c>
    </row>
    <row r="5" spans="1:7" ht="20.100000000000001" customHeight="1" x14ac:dyDescent="0.25">
      <c r="A5" s="711" t="s">
        <v>544</v>
      </c>
      <c r="B5" s="712"/>
      <c r="C5" s="712"/>
      <c r="D5" s="712"/>
      <c r="E5" s="712"/>
      <c r="F5" s="712"/>
      <c r="G5" s="341">
        <f>SUM(G6,G30,G36,G38,G43,G44)</f>
        <v>3681</v>
      </c>
    </row>
    <row r="6" spans="1:7" ht="20.100000000000001" customHeight="1" x14ac:dyDescent="0.25">
      <c r="A6" s="342" t="s">
        <v>545</v>
      </c>
      <c r="B6" s="343" t="s">
        <v>546</v>
      </c>
      <c r="C6" s="344"/>
      <c r="D6" s="345"/>
      <c r="E6" s="345"/>
      <c r="F6" s="345"/>
      <c r="G6" s="346">
        <f>SUM(G7,G11,G22,G26)</f>
        <v>2497</v>
      </c>
    </row>
    <row r="7" spans="1:7" ht="20.100000000000001" customHeight="1" x14ac:dyDescent="0.25">
      <c r="A7" s="347"/>
      <c r="B7" s="348" t="s">
        <v>547</v>
      </c>
      <c r="C7" s="343" t="s">
        <v>548</v>
      </c>
      <c r="D7" s="345"/>
      <c r="E7" s="345"/>
      <c r="F7" s="345"/>
      <c r="G7" s="349">
        <f>SUM(G8:G10)</f>
        <v>304</v>
      </c>
    </row>
    <row r="8" spans="1:7" ht="20.100000000000001" customHeight="1" x14ac:dyDescent="0.25">
      <c r="A8" s="350"/>
      <c r="B8" s="351"/>
      <c r="C8" s="352" t="s">
        <v>549</v>
      </c>
      <c r="D8" s="345" t="s">
        <v>550</v>
      </c>
      <c r="E8" s="345"/>
      <c r="F8" s="345"/>
      <c r="G8" s="349">
        <v>0</v>
      </c>
    </row>
    <row r="9" spans="1:7" ht="20.100000000000001" customHeight="1" x14ac:dyDescent="0.25">
      <c r="A9" s="350"/>
      <c r="C9" s="353" t="s">
        <v>551</v>
      </c>
      <c r="D9" s="354" t="s">
        <v>552</v>
      </c>
      <c r="E9" s="345"/>
      <c r="F9" s="345"/>
      <c r="G9" s="355">
        <v>304</v>
      </c>
    </row>
    <row r="10" spans="1:7" ht="20.100000000000001" customHeight="1" x14ac:dyDescent="0.25">
      <c r="A10" s="350"/>
      <c r="C10" s="353" t="s">
        <v>553</v>
      </c>
      <c r="D10" s="345" t="s">
        <v>554</v>
      </c>
      <c r="E10" s="345"/>
      <c r="F10" s="345"/>
      <c r="G10" s="355">
        <v>0</v>
      </c>
    </row>
    <row r="11" spans="1:7" ht="20.100000000000001" customHeight="1" x14ac:dyDescent="0.25">
      <c r="A11" s="350"/>
      <c r="B11" s="351" t="s">
        <v>72</v>
      </c>
      <c r="C11" s="356" t="s">
        <v>555</v>
      </c>
      <c r="D11" s="345"/>
      <c r="E11" s="345"/>
      <c r="F11" s="345"/>
      <c r="G11" s="349">
        <f>SUM(G12,G16,G20,G21)</f>
        <v>2193</v>
      </c>
    </row>
    <row r="12" spans="1:7" ht="20.100000000000001" customHeight="1" x14ac:dyDescent="0.25">
      <c r="A12" s="350"/>
      <c r="C12" s="357" t="s">
        <v>7</v>
      </c>
      <c r="D12" s="345" t="s">
        <v>556</v>
      </c>
      <c r="E12" s="345"/>
      <c r="F12" s="345"/>
      <c r="G12" s="355">
        <f>SUM(G13:G15)</f>
        <v>0</v>
      </c>
    </row>
    <row r="13" spans="1:7" ht="20.100000000000001" customHeight="1" x14ac:dyDescent="0.25">
      <c r="A13" s="350"/>
      <c r="D13" s="358" t="s">
        <v>549</v>
      </c>
      <c r="E13" s="713" t="s">
        <v>557</v>
      </c>
      <c r="F13" s="713"/>
      <c r="G13" s="355"/>
    </row>
    <row r="14" spans="1:7" ht="20.100000000000001" customHeight="1" x14ac:dyDescent="0.25">
      <c r="A14" s="350"/>
      <c r="D14" s="359" t="s">
        <v>551</v>
      </c>
      <c r="E14" s="714" t="s">
        <v>558</v>
      </c>
      <c r="F14" s="713"/>
      <c r="G14" s="355"/>
    </row>
    <row r="15" spans="1:7" ht="20.100000000000001" customHeight="1" x14ac:dyDescent="0.25">
      <c r="A15" s="350"/>
      <c r="D15" s="359" t="s">
        <v>553</v>
      </c>
      <c r="E15" s="360" t="s">
        <v>559</v>
      </c>
      <c r="F15" s="345"/>
      <c r="G15" s="355"/>
    </row>
    <row r="16" spans="1:7" ht="20.100000000000001" customHeight="1" x14ac:dyDescent="0.25">
      <c r="A16" s="350"/>
      <c r="C16" s="337" t="s">
        <v>8</v>
      </c>
      <c r="D16" s="360" t="s">
        <v>560</v>
      </c>
      <c r="E16" s="360"/>
      <c r="F16" s="360"/>
      <c r="G16" s="364">
        <f>SUM(G17:G19)</f>
        <v>2193</v>
      </c>
    </row>
    <row r="17" spans="1:7" ht="20.100000000000001" customHeight="1" x14ac:dyDescent="0.25">
      <c r="A17" s="350"/>
      <c r="D17" s="358" t="s">
        <v>561</v>
      </c>
      <c r="E17" s="345" t="s">
        <v>562</v>
      </c>
      <c r="F17" s="345"/>
      <c r="G17" s="355"/>
    </row>
    <row r="18" spans="1:7" ht="20.100000000000001" customHeight="1" x14ac:dyDescent="0.25">
      <c r="A18" s="350"/>
      <c r="D18" s="359" t="s">
        <v>563</v>
      </c>
      <c r="E18" s="345" t="s">
        <v>564</v>
      </c>
      <c r="F18" s="345"/>
      <c r="G18" s="355">
        <v>2193</v>
      </c>
    </row>
    <row r="19" spans="1:7" ht="20.100000000000001" customHeight="1" x14ac:dyDescent="0.25">
      <c r="A19" s="350"/>
      <c r="D19" s="359" t="s">
        <v>565</v>
      </c>
      <c r="E19" s="345" t="s">
        <v>566</v>
      </c>
      <c r="F19" s="345"/>
      <c r="G19" s="355"/>
    </row>
    <row r="20" spans="1:7" ht="20.100000000000001" customHeight="1" x14ac:dyDescent="0.25">
      <c r="A20" s="350"/>
      <c r="C20" s="337" t="s">
        <v>9</v>
      </c>
      <c r="D20" s="345" t="s">
        <v>567</v>
      </c>
      <c r="E20" s="345"/>
      <c r="F20" s="345"/>
      <c r="G20" s="355"/>
    </row>
    <row r="21" spans="1:7" ht="20.100000000000001" customHeight="1" x14ac:dyDescent="0.25">
      <c r="A21" s="362"/>
      <c r="B21" s="363"/>
      <c r="C21" s="363" t="s">
        <v>10</v>
      </c>
      <c r="D21" s="360" t="s">
        <v>568</v>
      </c>
      <c r="E21" s="345"/>
      <c r="F21" s="345"/>
      <c r="G21" s="355"/>
    </row>
    <row r="22" spans="1:7" ht="20.100000000000001" customHeight="1" x14ac:dyDescent="0.25">
      <c r="A22" s="350"/>
      <c r="B22" s="351" t="s">
        <v>77</v>
      </c>
      <c r="C22" s="356" t="s">
        <v>569</v>
      </c>
      <c r="D22" s="360"/>
      <c r="E22" s="360"/>
      <c r="F22" s="360"/>
      <c r="G22" s="364">
        <f>SUM(G23,G24:G25)</f>
        <v>0</v>
      </c>
    </row>
    <row r="23" spans="1:7" ht="20.100000000000001" customHeight="1" x14ac:dyDescent="0.25">
      <c r="A23" s="350"/>
      <c r="C23" s="365" t="s">
        <v>7</v>
      </c>
      <c r="D23" s="345" t="s">
        <v>570</v>
      </c>
      <c r="E23" s="345"/>
      <c r="F23" s="345"/>
      <c r="G23" s="355"/>
    </row>
    <row r="24" spans="1:7" ht="20.100000000000001" customHeight="1" x14ac:dyDescent="0.25">
      <c r="A24" s="350"/>
      <c r="C24" s="337" t="s">
        <v>8</v>
      </c>
      <c r="D24" s="360" t="s">
        <v>571</v>
      </c>
      <c r="E24" s="360"/>
      <c r="F24" s="360"/>
      <c r="G24" s="361"/>
    </row>
    <row r="25" spans="1:7" ht="20.100000000000001" customHeight="1" x14ac:dyDescent="0.25">
      <c r="A25" s="350"/>
      <c r="C25" s="337" t="s">
        <v>9</v>
      </c>
      <c r="D25" s="345" t="s">
        <v>572</v>
      </c>
      <c r="E25" s="345"/>
      <c r="F25" s="345"/>
      <c r="G25" s="355"/>
    </row>
    <row r="26" spans="1:7" ht="20.100000000000001" customHeight="1" x14ac:dyDescent="0.25">
      <c r="A26" s="350"/>
      <c r="B26" s="351" t="s">
        <v>154</v>
      </c>
      <c r="C26" s="356" t="s">
        <v>573</v>
      </c>
      <c r="D26" s="345"/>
      <c r="E26" s="345"/>
      <c r="F26" s="345"/>
      <c r="G26" s="349">
        <f>SUM(G27:G28)</f>
        <v>0</v>
      </c>
    </row>
    <row r="27" spans="1:7" ht="20.100000000000001" customHeight="1" x14ac:dyDescent="0.25">
      <c r="A27" s="350"/>
      <c r="C27" s="365" t="s">
        <v>7</v>
      </c>
      <c r="D27" s="713" t="s">
        <v>574</v>
      </c>
      <c r="E27" s="713"/>
      <c r="F27" s="713"/>
      <c r="G27" s="355"/>
    </row>
    <row r="28" spans="1:7" ht="20.100000000000001" customHeight="1" x14ac:dyDescent="0.25">
      <c r="A28" s="350"/>
      <c r="C28" s="337" t="s">
        <v>8</v>
      </c>
      <c r="D28" s="713" t="s">
        <v>575</v>
      </c>
      <c r="E28" s="713"/>
      <c r="F28" s="713"/>
      <c r="G28" s="355"/>
    </row>
    <row r="29" spans="1:7" ht="20.100000000000001" customHeight="1" x14ac:dyDescent="0.25">
      <c r="A29" s="362"/>
      <c r="B29" s="363"/>
      <c r="C29" s="363"/>
      <c r="D29" s="345"/>
      <c r="E29" s="345"/>
      <c r="F29" s="345"/>
      <c r="G29" s="355"/>
    </row>
    <row r="30" spans="1:7" ht="20.100000000000001" customHeight="1" x14ac:dyDescent="0.25">
      <c r="A30" s="366" t="s">
        <v>576</v>
      </c>
      <c r="B30" s="356" t="s">
        <v>577</v>
      </c>
      <c r="C30" s="363"/>
      <c r="D30" s="360"/>
      <c r="E30" s="360"/>
      <c r="F30" s="360"/>
      <c r="G30" s="367">
        <f>SUM(G31:G32)</f>
        <v>0</v>
      </c>
    </row>
    <row r="31" spans="1:7" ht="20.100000000000001" customHeight="1" x14ac:dyDescent="0.25">
      <c r="A31" s="347"/>
      <c r="B31" s="348" t="s">
        <v>64</v>
      </c>
      <c r="C31" s="343" t="s">
        <v>578</v>
      </c>
      <c r="D31" s="345"/>
      <c r="E31" s="345"/>
      <c r="F31" s="345"/>
      <c r="G31" s="349">
        <v>0</v>
      </c>
    </row>
    <row r="32" spans="1:7" ht="20.100000000000001" customHeight="1" x14ac:dyDescent="0.25">
      <c r="A32" s="350"/>
      <c r="B32" s="351" t="s">
        <v>72</v>
      </c>
      <c r="C32" s="343" t="s">
        <v>579</v>
      </c>
      <c r="D32" s="345"/>
      <c r="E32" s="345"/>
      <c r="F32" s="345"/>
      <c r="G32" s="349">
        <f>SUM(G33:G34)</f>
        <v>0</v>
      </c>
    </row>
    <row r="33" spans="1:7" ht="20.100000000000001" customHeight="1" x14ac:dyDescent="0.25">
      <c r="A33" s="350"/>
      <c r="C33" s="365" t="s">
        <v>7</v>
      </c>
      <c r="D33" s="345" t="s">
        <v>580</v>
      </c>
      <c r="E33" s="345"/>
      <c r="F33" s="345"/>
      <c r="G33" s="355"/>
    </row>
    <row r="34" spans="1:7" ht="20.100000000000001" customHeight="1" x14ac:dyDescent="0.25">
      <c r="A34" s="350"/>
      <c r="C34" s="337" t="s">
        <v>8</v>
      </c>
      <c r="D34" s="345" t="s">
        <v>581</v>
      </c>
      <c r="E34" s="345"/>
      <c r="F34" s="345"/>
      <c r="G34" s="355"/>
    </row>
    <row r="35" spans="1:7" ht="15" customHeight="1" x14ac:dyDescent="0.25">
      <c r="A35" s="350"/>
      <c r="D35" s="368"/>
      <c r="E35" s="368"/>
      <c r="F35" s="368"/>
      <c r="G35" s="369"/>
    </row>
    <row r="36" spans="1:7" ht="20.100000000000001" customHeight="1" x14ac:dyDescent="0.25">
      <c r="A36" s="366" t="s">
        <v>582</v>
      </c>
      <c r="B36" s="356" t="s">
        <v>583</v>
      </c>
      <c r="C36" s="356"/>
      <c r="D36" s="360"/>
      <c r="E36" s="360"/>
      <c r="F36" s="360"/>
      <c r="G36" s="367">
        <v>1184</v>
      </c>
    </row>
    <row r="37" spans="1:7" ht="15" customHeight="1" x14ac:dyDescent="0.25">
      <c r="A37" s="342"/>
      <c r="B37" s="343"/>
      <c r="C37" s="343"/>
      <c r="D37" s="345"/>
      <c r="E37" s="345"/>
      <c r="F37" s="345"/>
      <c r="G37" s="349"/>
    </row>
    <row r="38" spans="1:7" ht="20.100000000000001" customHeight="1" x14ac:dyDescent="0.25">
      <c r="A38" s="366" t="s">
        <v>584</v>
      </c>
      <c r="B38" s="356" t="s">
        <v>585</v>
      </c>
      <c r="C38" s="356"/>
      <c r="D38" s="360"/>
      <c r="E38" s="360"/>
      <c r="F38" s="360"/>
      <c r="G38" s="367">
        <f>SUM(G39:G41)</f>
        <v>0</v>
      </c>
    </row>
    <row r="39" spans="1:7" ht="20.100000000000001" customHeight="1" x14ac:dyDescent="0.25">
      <c r="A39" s="350"/>
      <c r="C39" s="370" t="s">
        <v>7</v>
      </c>
      <c r="D39" s="345" t="s">
        <v>586</v>
      </c>
      <c r="E39" s="345"/>
      <c r="F39" s="345"/>
      <c r="G39" s="355">
        <v>0</v>
      </c>
    </row>
    <row r="40" spans="1:7" ht="20.100000000000001" customHeight="1" x14ac:dyDescent="0.25">
      <c r="A40" s="350"/>
      <c r="C40" s="371" t="s">
        <v>8</v>
      </c>
      <c r="D40" s="345" t="s">
        <v>587</v>
      </c>
      <c r="E40" s="345"/>
      <c r="F40" s="345"/>
      <c r="G40" s="355"/>
    </row>
    <row r="41" spans="1:7" ht="20.100000000000001" customHeight="1" x14ac:dyDescent="0.25">
      <c r="A41" s="350"/>
      <c r="C41" s="371" t="s">
        <v>9</v>
      </c>
      <c r="D41" s="345" t="s">
        <v>588</v>
      </c>
      <c r="E41" s="345"/>
      <c r="F41" s="345"/>
      <c r="G41" s="355">
        <v>0</v>
      </c>
    </row>
    <row r="42" spans="1:7" ht="15" customHeight="1" x14ac:dyDescent="0.25">
      <c r="A42" s="350"/>
      <c r="C42" s="371"/>
      <c r="D42" s="368"/>
      <c r="E42" s="368"/>
      <c r="F42" s="368"/>
      <c r="G42" s="369"/>
    </row>
    <row r="43" spans="1:7" ht="20.100000000000001" customHeight="1" x14ac:dyDescent="0.25">
      <c r="A43" s="366" t="s">
        <v>589</v>
      </c>
      <c r="B43" s="356" t="s">
        <v>590</v>
      </c>
      <c r="C43" s="356"/>
      <c r="D43" s="360"/>
      <c r="E43" s="360"/>
      <c r="F43" s="360"/>
      <c r="G43" s="367">
        <v>0</v>
      </c>
    </row>
    <row r="44" spans="1:7" ht="20.100000000000001" customHeight="1" x14ac:dyDescent="0.25">
      <c r="A44" s="366" t="s">
        <v>591</v>
      </c>
      <c r="B44" s="356" t="s">
        <v>592</v>
      </c>
      <c r="C44" s="356"/>
      <c r="D44" s="360"/>
      <c r="E44" s="360"/>
      <c r="F44" s="360"/>
      <c r="G44" s="367">
        <v>0</v>
      </c>
    </row>
    <row r="45" spans="1:7" ht="20.100000000000001" customHeight="1" x14ac:dyDescent="0.25">
      <c r="A45" s="707" t="s">
        <v>593</v>
      </c>
      <c r="B45" s="708"/>
      <c r="C45" s="708"/>
      <c r="D45" s="708"/>
      <c r="E45" s="708"/>
      <c r="F45" s="708"/>
      <c r="G45" s="372">
        <f>SUM(G46,G54,G59,G60,G61)</f>
        <v>3681</v>
      </c>
    </row>
    <row r="46" spans="1:7" ht="20.100000000000001" customHeight="1" x14ac:dyDescent="0.25">
      <c r="A46" s="373" t="s">
        <v>594</v>
      </c>
      <c r="B46" s="343" t="s">
        <v>595</v>
      </c>
      <c r="C46" s="344"/>
      <c r="D46" s="345"/>
      <c r="E46" s="345"/>
      <c r="F46" s="345"/>
      <c r="G46" s="367">
        <f>SUM(G47:G52)</f>
        <v>3681</v>
      </c>
    </row>
    <row r="47" spans="1:7" ht="20.100000000000001" customHeight="1" x14ac:dyDescent="0.25">
      <c r="A47" s="373"/>
      <c r="B47" s="343" t="s">
        <v>64</v>
      </c>
      <c r="C47" s="343" t="s">
        <v>596</v>
      </c>
      <c r="D47" s="345"/>
      <c r="E47" s="345"/>
      <c r="F47" s="345"/>
      <c r="G47" s="349">
        <v>955</v>
      </c>
    </row>
    <row r="48" spans="1:7" ht="20.100000000000001" customHeight="1" x14ac:dyDescent="0.25">
      <c r="A48" s="373"/>
      <c r="B48" s="343" t="s">
        <v>72</v>
      </c>
      <c r="C48" s="343" t="s">
        <v>597</v>
      </c>
      <c r="D48" s="345"/>
      <c r="E48" s="345"/>
      <c r="F48" s="345"/>
      <c r="G48" s="349"/>
    </row>
    <row r="49" spans="1:7" ht="20.100000000000001" customHeight="1" x14ac:dyDescent="0.25">
      <c r="A49" s="373"/>
      <c r="B49" s="343" t="s">
        <v>77</v>
      </c>
      <c r="C49" s="343" t="s">
        <v>598</v>
      </c>
      <c r="D49" s="345"/>
      <c r="E49" s="345"/>
      <c r="F49" s="345"/>
      <c r="G49" s="349">
        <v>1333</v>
      </c>
    </row>
    <row r="50" spans="1:7" ht="20.100000000000001" customHeight="1" x14ac:dyDescent="0.25">
      <c r="A50" s="373"/>
      <c r="B50" s="343" t="s">
        <v>154</v>
      </c>
      <c r="C50" s="343" t="s">
        <v>599</v>
      </c>
      <c r="D50" s="345"/>
      <c r="E50" s="345"/>
      <c r="F50" s="345"/>
      <c r="G50" s="349">
        <v>2718</v>
      </c>
    </row>
    <row r="51" spans="1:7" ht="20.100000000000001" customHeight="1" x14ac:dyDescent="0.25">
      <c r="A51" s="373"/>
      <c r="B51" s="343" t="s">
        <v>600</v>
      </c>
      <c r="C51" s="343" t="s">
        <v>601</v>
      </c>
      <c r="D51" s="345"/>
      <c r="E51" s="345"/>
      <c r="F51" s="345"/>
      <c r="G51" s="349"/>
    </row>
    <row r="52" spans="1:7" ht="20.100000000000001" customHeight="1" x14ac:dyDescent="0.25">
      <c r="A52" s="373"/>
      <c r="B52" s="343" t="s">
        <v>602</v>
      </c>
      <c r="C52" s="343" t="s">
        <v>603</v>
      </c>
      <c r="D52" s="345"/>
      <c r="E52" s="345"/>
      <c r="F52" s="345"/>
      <c r="G52" s="349">
        <v>-1325</v>
      </c>
    </row>
    <row r="53" spans="1:7" ht="15" customHeight="1" x14ac:dyDescent="0.25">
      <c r="A53" s="342"/>
      <c r="B53" s="343"/>
      <c r="C53" s="343"/>
      <c r="D53" s="345"/>
      <c r="E53" s="345"/>
      <c r="F53" s="374"/>
      <c r="G53" s="349"/>
    </row>
    <row r="54" spans="1:7" ht="20.100000000000001" customHeight="1" x14ac:dyDescent="0.25">
      <c r="A54" s="375" t="s">
        <v>604</v>
      </c>
      <c r="B54" s="356" t="s">
        <v>605</v>
      </c>
      <c r="C54" s="363"/>
      <c r="D54" s="360"/>
      <c r="E54" s="360"/>
      <c r="F54" s="360"/>
      <c r="G54" s="367">
        <f>SUM(G55:G57)</f>
        <v>0</v>
      </c>
    </row>
    <row r="55" spans="1:7" ht="20.100000000000001" customHeight="1" x14ac:dyDescent="0.25">
      <c r="A55" s="373"/>
      <c r="B55" s="343" t="s">
        <v>64</v>
      </c>
      <c r="C55" s="343" t="s">
        <v>606</v>
      </c>
      <c r="D55" s="345"/>
      <c r="E55" s="345"/>
      <c r="F55" s="345"/>
      <c r="G55" s="349">
        <v>0</v>
      </c>
    </row>
    <row r="56" spans="1:7" ht="20.100000000000001" customHeight="1" x14ac:dyDescent="0.25">
      <c r="A56" s="373"/>
      <c r="B56" s="343" t="s">
        <v>72</v>
      </c>
      <c r="C56" s="343" t="s">
        <v>607</v>
      </c>
      <c r="D56" s="345"/>
      <c r="E56" s="345"/>
      <c r="F56" s="345"/>
      <c r="G56" s="349"/>
    </row>
    <row r="57" spans="1:7" ht="20.100000000000001" customHeight="1" x14ac:dyDescent="0.25">
      <c r="A57" s="373"/>
      <c r="B57" s="376" t="s">
        <v>77</v>
      </c>
      <c r="C57" s="376" t="s">
        <v>608</v>
      </c>
      <c r="D57" s="368"/>
      <c r="E57" s="368"/>
      <c r="F57" s="368"/>
      <c r="G57" s="377">
        <v>0</v>
      </c>
    </row>
    <row r="58" spans="1:7" ht="15" customHeight="1" x14ac:dyDescent="0.25">
      <c r="A58" s="373"/>
      <c r="B58" s="376"/>
      <c r="C58" s="376"/>
      <c r="D58" s="368"/>
      <c r="E58" s="368"/>
      <c r="F58" s="378"/>
      <c r="G58" s="377"/>
    </row>
    <row r="59" spans="1:7" ht="20.100000000000001" customHeight="1" x14ac:dyDescent="0.25">
      <c r="A59" s="366" t="s">
        <v>609</v>
      </c>
      <c r="B59" s="356" t="s">
        <v>610</v>
      </c>
      <c r="C59" s="363"/>
      <c r="D59" s="360"/>
      <c r="E59" s="360"/>
      <c r="F59" s="360"/>
      <c r="G59" s="367">
        <v>0</v>
      </c>
    </row>
    <row r="60" spans="1:7" ht="20.100000000000001" customHeight="1" x14ac:dyDescent="0.25">
      <c r="A60" s="366" t="s">
        <v>611</v>
      </c>
      <c r="B60" s="356" t="s">
        <v>612</v>
      </c>
      <c r="C60" s="356"/>
      <c r="D60" s="360"/>
      <c r="E60" s="360"/>
      <c r="F60" s="360"/>
      <c r="G60" s="367">
        <v>0</v>
      </c>
    </row>
    <row r="61" spans="1:7" ht="20.100000000000001" customHeight="1" x14ac:dyDescent="0.25">
      <c r="A61" s="366" t="s">
        <v>613</v>
      </c>
      <c r="B61" s="356" t="s">
        <v>614</v>
      </c>
      <c r="C61" s="356"/>
      <c r="D61" s="360"/>
      <c r="E61" s="360"/>
      <c r="F61" s="360"/>
      <c r="G61" s="367">
        <v>0</v>
      </c>
    </row>
  </sheetData>
  <mergeCells count="7">
    <mergeCell ref="A45:F45"/>
    <mergeCell ref="A4:F4"/>
    <mergeCell ref="A5:F5"/>
    <mergeCell ref="E13:F13"/>
    <mergeCell ref="E14:F14"/>
    <mergeCell ref="D27:F27"/>
    <mergeCell ref="D28:F28"/>
  </mergeCells>
  <printOptions horizontalCentered="1"/>
  <pageMargins left="0.78740157480314965" right="0.78740157480314965" top="0.98425196850393704" bottom="0.98425196850393704" header="0.51181102362204722" footer="0.51181102362204722"/>
  <pageSetup paperSize="9" firstPageNumber="52" orientation="landscape" r:id="rId1"/>
  <headerFooter alignWithMargins="0">
    <oddFooter>&amp;L&amp;D&amp;C&amp;P</oddFooter>
  </headerFooter>
  <rowBreaks count="3" manualBreakCount="3">
    <brk id="21" max="16383" man="1"/>
    <brk id="37" max="16383" man="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790C-2E30-4A01-ADEA-D95775AC3F67}">
  <dimension ref="A1:B20"/>
  <sheetViews>
    <sheetView showGridLines="0" view="pageBreakPreview" topLeftCell="A6" zoomScaleNormal="100" zoomScaleSheetLayoutView="100" workbookViewId="0">
      <selection activeCell="B22" sqref="B22"/>
    </sheetView>
  </sheetViews>
  <sheetFormatPr defaultRowHeight="12.75" x14ac:dyDescent="0.2"/>
  <cols>
    <col min="1" max="1" width="21.42578125" style="379" customWidth="1"/>
    <col min="2" max="2" width="116.85546875" style="379" customWidth="1"/>
    <col min="3" max="256" width="9.140625" style="379"/>
    <col min="257" max="257" width="21.42578125" style="379" customWidth="1"/>
    <col min="258" max="258" width="116.85546875" style="379" customWidth="1"/>
    <col min="259" max="512" width="9.140625" style="379"/>
    <col min="513" max="513" width="21.42578125" style="379" customWidth="1"/>
    <col min="514" max="514" width="116.85546875" style="379" customWidth="1"/>
    <col min="515" max="768" width="9.140625" style="379"/>
    <col min="769" max="769" width="21.42578125" style="379" customWidth="1"/>
    <col min="770" max="770" width="116.85546875" style="379" customWidth="1"/>
    <col min="771" max="1024" width="9.140625" style="379"/>
    <col min="1025" max="1025" width="21.42578125" style="379" customWidth="1"/>
    <col min="1026" max="1026" width="116.85546875" style="379" customWidth="1"/>
    <col min="1027" max="1280" width="9.140625" style="379"/>
    <col min="1281" max="1281" width="21.42578125" style="379" customWidth="1"/>
    <col min="1282" max="1282" width="116.85546875" style="379" customWidth="1"/>
    <col min="1283" max="1536" width="9.140625" style="379"/>
    <col min="1537" max="1537" width="21.42578125" style="379" customWidth="1"/>
    <col min="1538" max="1538" width="116.85546875" style="379" customWidth="1"/>
    <col min="1539" max="1792" width="9.140625" style="379"/>
    <col min="1793" max="1793" width="21.42578125" style="379" customWidth="1"/>
    <col min="1794" max="1794" width="116.85546875" style="379" customWidth="1"/>
    <col min="1795" max="2048" width="9.140625" style="379"/>
    <col min="2049" max="2049" width="21.42578125" style="379" customWidth="1"/>
    <col min="2050" max="2050" width="116.85546875" style="379" customWidth="1"/>
    <col min="2051" max="2304" width="9.140625" style="379"/>
    <col min="2305" max="2305" width="21.42578125" style="379" customWidth="1"/>
    <col min="2306" max="2306" width="116.85546875" style="379" customWidth="1"/>
    <col min="2307" max="2560" width="9.140625" style="379"/>
    <col min="2561" max="2561" width="21.42578125" style="379" customWidth="1"/>
    <col min="2562" max="2562" width="116.85546875" style="379" customWidth="1"/>
    <col min="2563" max="2816" width="9.140625" style="379"/>
    <col min="2817" max="2817" width="21.42578125" style="379" customWidth="1"/>
    <col min="2818" max="2818" width="116.85546875" style="379" customWidth="1"/>
    <col min="2819" max="3072" width="9.140625" style="379"/>
    <col min="3073" max="3073" width="21.42578125" style="379" customWidth="1"/>
    <col min="3074" max="3074" width="116.85546875" style="379" customWidth="1"/>
    <col min="3075" max="3328" width="9.140625" style="379"/>
    <col min="3329" max="3329" width="21.42578125" style="379" customWidth="1"/>
    <col min="3330" max="3330" width="116.85546875" style="379" customWidth="1"/>
    <col min="3331" max="3584" width="9.140625" style="379"/>
    <col min="3585" max="3585" width="21.42578125" style="379" customWidth="1"/>
    <col min="3586" max="3586" width="116.85546875" style="379" customWidth="1"/>
    <col min="3587" max="3840" width="9.140625" style="379"/>
    <col min="3841" max="3841" width="21.42578125" style="379" customWidth="1"/>
    <col min="3842" max="3842" width="116.85546875" style="379" customWidth="1"/>
    <col min="3843" max="4096" width="9.140625" style="379"/>
    <col min="4097" max="4097" width="21.42578125" style="379" customWidth="1"/>
    <col min="4098" max="4098" width="116.85546875" style="379" customWidth="1"/>
    <col min="4099" max="4352" width="9.140625" style="379"/>
    <col min="4353" max="4353" width="21.42578125" style="379" customWidth="1"/>
    <col min="4354" max="4354" width="116.85546875" style="379" customWidth="1"/>
    <col min="4355" max="4608" width="9.140625" style="379"/>
    <col min="4609" max="4609" width="21.42578125" style="379" customWidth="1"/>
    <col min="4610" max="4610" width="116.85546875" style="379" customWidth="1"/>
    <col min="4611" max="4864" width="9.140625" style="379"/>
    <col min="4865" max="4865" width="21.42578125" style="379" customWidth="1"/>
    <col min="4866" max="4866" width="116.85546875" style="379" customWidth="1"/>
    <col min="4867" max="5120" width="9.140625" style="379"/>
    <col min="5121" max="5121" width="21.42578125" style="379" customWidth="1"/>
    <col min="5122" max="5122" width="116.85546875" style="379" customWidth="1"/>
    <col min="5123" max="5376" width="9.140625" style="379"/>
    <col min="5377" max="5377" width="21.42578125" style="379" customWidth="1"/>
    <col min="5378" max="5378" width="116.85546875" style="379" customWidth="1"/>
    <col min="5379" max="5632" width="9.140625" style="379"/>
    <col min="5633" max="5633" width="21.42578125" style="379" customWidth="1"/>
    <col min="5634" max="5634" width="116.85546875" style="379" customWidth="1"/>
    <col min="5635" max="5888" width="9.140625" style="379"/>
    <col min="5889" max="5889" width="21.42578125" style="379" customWidth="1"/>
    <col min="5890" max="5890" width="116.85546875" style="379" customWidth="1"/>
    <col min="5891" max="6144" width="9.140625" style="379"/>
    <col min="6145" max="6145" width="21.42578125" style="379" customWidth="1"/>
    <col min="6146" max="6146" width="116.85546875" style="379" customWidth="1"/>
    <col min="6147" max="6400" width="9.140625" style="379"/>
    <col min="6401" max="6401" width="21.42578125" style="379" customWidth="1"/>
    <col min="6402" max="6402" width="116.85546875" style="379" customWidth="1"/>
    <col min="6403" max="6656" width="9.140625" style="379"/>
    <col min="6657" max="6657" width="21.42578125" style="379" customWidth="1"/>
    <col min="6658" max="6658" width="116.85546875" style="379" customWidth="1"/>
    <col min="6659" max="6912" width="9.140625" style="379"/>
    <col min="6913" max="6913" width="21.42578125" style="379" customWidth="1"/>
    <col min="6914" max="6914" width="116.85546875" style="379" customWidth="1"/>
    <col min="6915" max="7168" width="9.140625" style="379"/>
    <col min="7169" max="7169" width="21.42578125" style="379" customWidth="1"/>
    <col min="7170" max="7170" width="116.85546875" style="379" customWidth="1"/>
    <col min="7171" max="7424" width="9.140625" style="379"/>
    <col min="7425" max="7425" width="21.42578125" style="379" customWidth="1"/>
    <col min="7426" max="7426" width="116.85546875" style="379" customWidth="1"/>
    <col min="7427" max="7680" width="9.140625" style="379"/>
    <col min="7681" max="7681" width="21.42578125" style="379" customWidth="1"/>
    <col min="7682" max="7682" width="116.85546875" style="379" customWidth="1"/>
    <col min="7683" max="7936" width="9.140625" style="379"/>
    <col min="7937" max="7937" width="21.42578125" style="379" customWidth="1"/>
    <col min="7938" max="7938" width="116.85546875" style="379" customWidth="1"/>
    <col min="7939" max="8192" width="9.140625" style="379"/>
    <col min="8193" max="8193" width="21.42578125" style="379" customWidth="1"/>
    <col min="8194" max="8194" width="116.85546875" style="379" customWidth="1"/>
    <col min="8195" max="8448" width="9.140625" style="379"/>
    <col min="8449" max="8449" width="21.42578125" style="379" customWidth="1"/>
    <col min="8450" max="8450" width="116.85546875" style="379" customWidth="1"/>
    <col min="8451" max="8704" width="9.140625" style="379"/>
    <col min="8705" max="8705" width="21.42578125" style="379" customWidth="1"/>
    <col min="8706" max="8706" width="116.85546875" style="379" customWidth="1"/>
    <col min="8707" max="8960" width="9.140625" style="379"/>
    <col min="8961" max="8961" width="21.42578125" style="379" customWidth="1"/>
    <col min="8962" max="8962" width="116.85546875" style="379" customWidth="1"/>
    <col min="8963" max="9216" width="9.140625" style="379"/>
    <col min="9217" max="9217" width="21.42578125" style="379" customWidth="1"/>
    <col min="9218" max="9218" width="116.85546875" style="379" customWidth="1"/>
    <col min="9219" max="9472" width="9.140625" style="379"/>
    <col min="9473" max="9473" width="21.42578125" style="379" customWidth="1"/>
    <col min="9474" max="9474" width="116.85546875" style="379" customWidth="1"/>
    <col min="9475" max="9728" width="9.140625" style="379"/>
    <col min="9729" max="9729" width="21.42578125" style="379" customWidth="1"/>
    <col min="9730" max="9730" width="116.85546875" style="379" customWidth="1"/>
    <col min="9731" max="9984" width="9.140625" style="379"/>
    <col min="9985" max="9985" width="21.42578125" style="379" customWidth="1"/>
    <col min="9986" max="9986" width="116.85546875" style="379" customWidth="1"/>
    <col min="9987" max="10240" width="9.140625" style="379"/>
    <col min="10241" max="10241" width="21.42578125" style="379" customWidth="1"/>
    <col min="10242" max="10242" width="116.85546875" style="379" customWidth="1"/>
    <col min="10243" max="10496" width="9.140625" style="379"/>
    <col min="10497" max="10497" width="21.42578125" style="379" customWidth="1"/>
    <col min="10498" max="10498" width="116.85546875" style="379" customWidth="1"/>
    <col min="10499" max="10752" width="9.140625" style="379"/>
    <col min="10753" max="10753" width="21.42578125" style="379" customWidth="1"/>
    <col min="10754" max="10754" width="116.85546875" style="379" customWidth="1"/>
    <col min="10755" max="11008" width="9.140625" style="379"/>
    <col min="11009" max="11009" width="21.42578125" style="379" customWidth="1"/>
    <col min="11010" max="11010" width="116.85546875" style="379" customWidth="1"/>
    <col min="11011" max="11264" width="9.140625" style="379"/>
    <col min="11265" max="11265" width="21.42578125" style="379" customWidth="1"/>
    <col min="11266" max="11266" width="116.85546875" style="379" customWidth="1"/>
    <col min="11267" max="11520" width="9.140625" style="379"/>
    <col min="11521" max="11521" width="21.42578125" style="379" customWidth="1"/>
    <col min="11522" max="11522" width="116.85546875" style="379" customWidth="1"/>
    <col min="11523" max="11776" width="9.140625" style="379"/>
    <col min="11777" max="11777" width="21.42578125" style="379" customWidth="1"/>
    <col min="11778" max="11778" width="116.85546875" style="379" customWidth="1"/>
    <col min="11779" max="12032" width="9.140625" style="379"/>
    <col min="12033" max="12033" width="21.42578125" style="379" customWidth="1"/>
    <col min="12034" max="12034" width="116.85546875" style="379" customWidth="1"/>
    <col min="12035" max="12288" width="9.140625" style="379"/>
    <col min="12289" max="12289" width="21.42578125" style="379" customWidth="1"/>
    <col min="12290" max="12290" width="116.85546875" style="379" customWidth="1"/>
    <col min="12291" max="12544" width="9.140625" style="379"/>
    <col min="12545" max="12545" width="21.42578125" style="379" customWidth="1"/>
    <col min="12546" max="12546" width="116.85546875" style="379" customWidth="1"/>
    <col min="12547" max="12800" width="9.140625" style="379"/>
    <col min="12801" max="12801" width="21.42578125" style="379" customWidth="1"/>
    <col min="12802" max="12802" width="116.85546875" style="379" customWidth="1"/>
    <col min="12803" max="13056" width="9.140625" style="379"/>
    <col min="13057" max="13057" width="21.42578125" style="379" customWidth="1"/>
    <col min="13058" max="13058" width="116.85546875" style="379" customWidth="1"/>
    <col min="13059" max="13312" width="9.140625" style="379"/>
    <col min="13313" max="13313" width="21.42578125" style="379" customWidth="1"/>
    <col min="13314" max="13314" width="116.85546875" style="379" customWidth="1"/>
    <col min="13315" max="13568" width="9.140625" style="379"/>
    <col min="13569" max="13569" width="21.42578125" style="379" customWidth="1"/>
    <col min="13570" max="13570" width="116.85546875" style="379" customWidth="1"/>
    <col min="13571" max="13824" width="9.140625" style="379"/>
    <col min="13825" max="13825" width="21.42578125" style="379" customWidth="1"/>
    <col min="13826" max="13826" width="116.85546875" style="379" customWidth="1"/>
    <col min="13827" max="14080" width="9.140625" style="379"/>
    <col min="14081" max="14081" width="21.42578125" style="379" customWidth="1"/>
    <col min="14082" max="14082" width="116.85546875" style="379" customWidth="1"/>
    <col min="14083" max="14336" width="9.140625" style="379"/>
    <col min="14337" max="14337" width="21.42578125" style="379" customWidth="1"/>
    <col min="14338" max="14338" width="116.85546875" style="379" customWidth="1"/>
    <col min="14339" max="14592" width="9.140625" style="379"/>
    <col min="14593" max="14593" width="21.42578125" style="379" customWidth="1"/>
    <col min="14594" max="14594" width="116.85546875" style="379" customWidth="1"/>
    <col min="14595" max="14848" width="9.140625" style="379"/>
    <col min="14849" max="14849" width="21.42578125" style="379" customWidth="1"/>
    <col min="14850" max="14850" width="116.85546875" style="379" customWidth="1"/>
    <col min="14851" max="15104" width="9.140625" style="379"/>
    <col min="15105" max="15105" width="21.42578125" style="379" customWidth="1"/>
    <col min="15106" max="15106" width="116.85546875" style="379" customWidth="1"/>
    <col min="15107" max="15360" width="9.140625" style="379"/>
    <col min="15361" max="15361" width="21.42578125" style="379" customWidth="1"/>
    <col min="15362" max="15362" width="116.85546875" style="379" customWidth="1"/>
    <col min="15363" max="15616" width="9.140625" style="379"/>
    <col min="15617" max="15617" width="21.42578125" style="379" customWidth="1"/>
    <col min="15618" max="15618" width="116.85546875" style="379" customWidth="1"/>
    <col min="15619" max="15872" width="9.140625" style="379"/>
    <col min="15873" max="15873" width="21.42578125" style="379" customWidth="1"/>
    <col min="15874" max="15874" width="116.85546875" style="379" customWidth="1"/>
    <col min="15875" max="16128" width="9.140625" style="379"/>
    <col min="16129" max="16129" width="21.42578125" style="379" customWidth="1"/>
    <col min="16130" max="16130" width="116.85546875" style="379" customWidth="1"/>
    <col min="16131" max="16384" width="9.140625" style="379"/>
  </cols>
  <sheetData>
    <row r="1" spans="1:2" ht="15.75" x14ac:dyDescent="0.25">
      <c r="A1" s="716" t="s">
        <v>615</v>
      </c>
      <c r="B1" s="716"/>
    </row>
    <row r="2" spans="1:2" ht="15.75" x14ac:dyDescent="0.25">
      <c r="A2" s="716" t="s">
        <v>616</v>
      </c>
      <c r="B2" s="716"/>
    </row>
    <row r="3" spans="1:2" ht="15.75" x14ac:dyDescent="0.25">
      <c r="A3" s="716" t="s">
        <v>617</v>
      </c>
      <c r="B3" s="716"/>
    </row>
    <row r="4" spans="1:2" x14ac:dyDescent="0.2">
      <c r="A4" s="717"/>
      <c r="B4" s="717"/>
    </row>
    <row r="5" spans="1:2" x14ac:dyDescent="0.2">
      <c r="A5" s="717"/>
      <c r="B5" s="717"/>
    </row>
    <row r="6" spans="1:2" ht="51" customHeight="1" x14ac:dyDescent="0.2">
      <c r="A6" s="718" t="s">
        <v>618</v>
      </c>
      <c r="B6" s="718"/>
    </row>
    <row r="7" spans="1:2" ht="15" x14ac:dyDescent="0.2">
      <c r="A7" s="380"/>
      <c r="B7" s="380"/>
    </row>
    <row r="8" spans="1:2" ht="15" x14ac:dyDescent="0.2">
      <c r="A8" s="380"/>
      <c r="B8" s="380"/>
    </row>
    <row r="9" spans="1:2" ht="15" x14ac:dyDescent="0.2">
      <c r="A9" s="715" t="s">
        <v>619</v>
      </c>
      <c r="B9" s="715"/>
    </row>
    <row r="10" spans="1:2" ht="15" x14ac:dyDescent="0.2">
      <c r="A10" s="380"/>
      <c r="B10" s="380"/>
    </row>
    <row r="11" spans="1:2" ht="15" x14ac:dyDescent="0.2">
      <c r="A11" s="380"/>
      <c r="B11" s="380"/>
    </row>
    <row r="12" spans="1:2" ht="30" customHeight="1" x14ac:dyDescent="0.2">
      <c r="A12" s="381" t="s">
        <v>620</v>
      </c>
      <c r="B12" s="382" t="s">
        <v>857</v>
      </c>
    </row>
    <row r="13" spans="1:2" ht="30" customHeight="1" x14ac:dyDescent="0.2">
      <c r="A13" s="381" t="s">
        <v>621</v>
      </c>
      <c r="B13" s="382" t="s">
        <v>622</v>
      </c>
    </row>
    <row r="14" spans="1:2" ht="30" customHeight="1" x14ac:dyDescent="0.2">
      <c r="A14" s="623" t="s">
        <v>623</v>
      </c>
      <c r="B14" s="383" t="s">
        <v>624</v>
      </c>
    </row>
    <row r="15" spans="1:2" ht="30" customHeight="1" x14ac:dyDescent="0.2">
      <c r="A15" s="623" t="s">
        <v>625</v>
      </c>
      <c r="B15" s="383" t="s">
        <v>626</v>
      </c>
    </row>
    <row r="16" spans="1:2" ht="30" customHeight="1" x14ac:dyDescent="0.2">
      <c r="A16" s="623" t="s">
        <v>627</v>
      </c>
      <c r="B16" s="383" t="s">
        <v>628</v>
      </c>
    </row>
    <row r="17" spans="1:2" ht="30" customHeight="1" x14ac:dyDescent="0.2">
      <c r="A17" s="623" t="s">
        <v>629</v>
      </c>
      <c r="B17" s="383" t="s">
        <v>630</v>
      </c>
    </row>
    <row r="18" spans="1:2" ht="30" customHeight="1" x14ac:dyDescent="0.2">
      <c r="A18" s="623" t="s">
        <v>631</v>
      </c>
      <c r="B18" s="383" t="s">
        <v>632</v>
      </c>
    </row>
    <row r="19" spans="1:2" ht="30" customHeight="1" x14ac:dyDescent="0.2">
      <c r="A19" s="381" t="s">
        <v>633</v>
      </c>
      <c r="B19" s="383" t="s">
        <v>858</v>
      </c>
    </row>
    <row r="20" spans="1:2" ht="30" customHeight="1" x14ac:dyDescent="0.2">
      <c r="A20" s="381" t="s">
        <v>828</v>
      </c>
      <c r="B20" s="383" t="s">
        <v>829</v>
      </c>
    </row>
  </sheetData>
  <mergeCells count="7">
    <mergeCell ref="A9:B9"/>
    <mergeCell ref="A1:B1"/>
    <mergeCell ref="A2:B2"/>
    <mergeCell ref="A3:B3"/>
    <mergeCell ref="A4:B4"/>
    <mergeCell ref="A5:B5"/>
    <mergeCell ref="A6:B6"/>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5E6D-E8A8-470B-899D-076F947FF115}">
  <dimension ref="A1:K25"/>
  <sheetViews>
    <sheetView view="pageBreakPreview" topLeftCell="A5" zoomScaleNormal="100" zoomScaleSheetLayoutView="100" workbookViewId="0">
      <selection activeCell="G24" sqref="G24"/>
    </sheetView>
  </sheetViews>
  <sheetFormatPr defaultRowHeight="14.25" x14ac:dyDescent="0.2"/>
  <cols>
    <col min="1" max="1" width="9.140625" style="384"/>
    <col min="2" max="2" width="44.5703125" style="384" customWidth="1"/>
    <col min="3" max="6" width="13.5703125" style="384" customWidth="1"/>
    <col min="7" max="7" width="38.42578125" style="384" customWidth="1"/>
    <col min="8" max="11" width="13.5703125" style="384" customWidth="1"/>
    <col min="12" max="257" width="9.140625" style="384"/>
    <col min="258" max="258" width="60.42578125" style="384" customWidth="1"/>
    <col min="259" max="262" width="13.5703125" style="384" customWidth="1"/>
    <col min="263" max="263" width="60.7109375" style="384" customWidth="1"/>
    <col min="264" max="267" width="13.5703125" style="384" customWidth="1"/>
    <col min="268" max="513" width="9.140625" style="384"/>
    <col min="514" max="514" width="60.42578125" style="384" customWidth="1"/>
    <col min="515" max="518" width="13.5703125" style="384" customWidth="1"/>
    <col min="519" max="519" width="60.7109375" style="384" customWidth="1"/>
    <col min="520" max="523" width="13.5703125" style="384" customWidth="1"/>
    <col min="524" max="769" width="9.140625" style="384"/>
    <col min="770" max="770" width="60.42578125" style="384" customWidth="1"/>
    <col min="771" max="774" width="13.5703125" style="384" customWidth="1"/>
    <col min="775" max="775" width="60.7109375" style="384" customWidth="1"/>
    <col min="776" max="779" width="13.5703125" style="384" customWidth="1"/>
    <col min="780" max="1025" width="9.140625" style="384"/>
    <col min="1026" max="1026" width="60.42578125" style="384" customWidth="1"/>
    <col min="1027" max="1030" width="13.5703125" style="384" customWidth="1"/>
    <col min="1031" max="1031" width="60.7109375" style="384" customWidth="1"/>
    <col min="1032" max="1035" width="13.5703125" style="384" customWidth="1"/>
    <col min="1036" max="1281" width="9.140625" style="384"/>
    <col min="1282" max="1282" width="60.42578125" style="384" customWidth="1"/>
    <col min="1283" max="1286" width="13.5703125" style="384" customWidth="1"/>
    <col min="1287" max="1287" width="60.7109375" style="384" customWidth="1"/>
    <col min="1288" max="1291" width="13.5703125" style="384" customWidth="1"/>
    <col min="1292" max="1537" width="9.140625" style="384"/>
    <col min="1538" max="1538" width="60.42578125" style="384" customWidth="1"/>
    <col min="1539" max="1542" width="13.5703125" style="384" customWidth="1"/>
    <col min="1543" max="1543" width="60.7109375" style="384" customWidth="1"/>
    <col min="1544" max="1547" width="13.5703125" style="384" customWidth="1"/>
    <col min="1548" max="1793" width="9.140625" style="384"/>
    <col min="1794" max="1794" width="60.42578125" style="384" customWidth="1"/>
    <col min="1795" max="1798" width="13.5703125" style="384" customWidth="1"/>
    <col min="1799" max="1799" width="60.7109375" style="384" customWidth="1"/>
    <col min="1800" max="1803" width="13.5703125" style="384" customWidth="1"/>
    <col min="1804" max="2049" width="9.140625" style="384"/>
    <col min="2050" max="2050" width="60.42578125" style="384" customWidth="1"/>
    <col min="2051" max="2054" width="13.5703125" style="384" customWidth="1"/>
    <col min="2055" max="2055" width="60.7109375" style="384" customWidth="1"/>
    <col min="2056" max="2059" width="13.5703125" style="384" customWidth="1"/>
    <col min="2060" max="2305" width="9.140625" style="384"/>
    <col min="2306" max="2306" width="60.42578125" style="384" customWidth="1"/>
    <col min="2307" max="2310" width="13.5703125" style="384" customWidth="1"/>
    <col min="2311" max="2311" width="60.7109375" style="384" customWidth="1"/>
    <col min="2312" max="2315" width="13.5703125" style="384" customWidth="1"/>
    <col min="2316" max="2561" width="9.140625" style="384"/>
    <col min="2562" max="2562" width="60.42578125" style="384" customWidth="1"/>
    <col min="2563" max="2566" width="13.5703125" style="384" customWidth="1"/>
    <col min="2567" max="2567" width="60.7109375" style="384" customWidth="1"/>
    <col min="2568" max="2571" width="13.5703125" style="384" customWidth="1"/>
    <col min="2572" max="2817" width="9.140625" style="384"/>
    <col min="2818" max="2818" width="60.42578125" style="384" customWidth="1"/>
    <col min="2819" max="2822" width="13.5703125" style="384" customWidth="1"/>
    <col min="2823" max="2823" width="60.7109375" style="384" customWidth="1"/>
    <col min="2824" max="2827" width="13.5703125" style="384" customWidth="1"/>
    <col min="2828" max="3073" width="9.140625" style="384"/>
    <col min="3074" max="3074" width="60.42578125" style="384" customWidth="1"/>
    <col min="3075" max="3078" width="13.5703125" style="384" customWidth="1"/>
    <col min="3079" max="3079" width="60.7109375" style="384" customWidth="1"/>
    <col min="3080" max="3083" width="13.5703125" style="384" customWidth="1"/>
    <col min="3084" max="3329" width="9.140625" style="384"/>
    <col min="3330" max="3330" width="60.42578125" style="384" customWidth="1"/>
    <col min="3331" max="3334" width="13.5703125" style="384" customWidth="1"/>
    <col min="3335" max="3335" width="60.7109375" style="384" customWidth="1"/>
    <col min="3336" max="3339" width="13.5703125" style="384" customWidth="1"/>
    <col min="3340" max="3585" width="9.140625" style="384"/>
    <col min="3586" max="3586" width="60.42578125" style="384" customWidth="1"/>
    <col min="3587" max="3590" width="13.5703125" style="384" customWidth="1"/>
    <col min="3591" max="3591" width="60.7109375" style="384" customWidth="1"/>
    <col min="3592" max="3595" width="13.5703125" style="384" customWidth="1"/>
    <col min="3596" max="3841" width="9.140625" style="384"/>
    <col min="3842" max="3842" width="60.42578125" style="384" customWidth="1"/>
    <col min="3843" max="3846" width="13.5703125" style="384" customWidth="1"/>
    <col min="3847" max="3847" width="60.7109375" style="384" customWidth="1"/>
    <col min="3848" max="3851" width="13.5703125" style="384" customWidth="1"/>
    <col min="3852" max="4097" width="9.140625" style="384"/>
    <col min="4098" max="4098" width="60.42578125" style="384" customWidth="1"/>
    <col min="4099" max="4102" width="13.5703125" style="384" customWidth="1"/>
    <col min="4103" max="4103" width="60.7109375" style="384" customWidth="1"/>
    <col min="4104" max="4107" width="13.5703125" style="384" customWidth="1"/>
    <col min="4108" max="4353" width="9.140625" style="384"/>
    <col min="4354" max="4354" width="60.42578125" style="384" customWidth="1"/>
    <col min="4355" max="4358" width="13.5703125" style="384" customWidth="1"/>
    <col min="4359" max="4359" width="60.7109375" style="384" customWidth="1"/>
    <col min="4360" max="4363" width="13.5703125" style="384" customWidth="1"/>
    <col min="4364" max="4609" width="9.140625" style="384"/>
    <col min="4610" max="4610" width="60.42578125" style="384" customWidth="1"/>
    <col min="4611" max="4614" width="13.5703125" style="384" customWidth="1"/>
    <col min="4615" max="4615" width="60.7109375" style="384" customWidth="1"/>
    <col min="4616" max="4619" width="13.5703125" style="384" customWidth="1"/>
    <col min="4620" max="4865" width="9.140625" style="384"/>
    <col min="4866" max="4866" width="60.42578125" style="384" customWidth="1"/>
    <col min="4867" max="4870" width="13.5703125" style="384" customWidth="1"/>
    <col min="4871" max="4871" width="60.7109375" style="384" customWidth="1"/>
    <col min="4872" max="4875" width="13.5703125" style="384" customWidth="1"/>
    <col min="4876" max="5121" width="9.140625" style="384"/>
    <col min="5122" max="5122" width="60.42578125" style="384" customWidth="1"/>
    <col min="5123" max="5126" width="13.5703125" style="384" customWidth="1"/>
    <col min="5127" max="5127" width="60.7109375" style="384" customWidth="1"/>
    <col min="5128" max="5131" width="13.5703125" style="384" customWidth="1"/>
    <col min="5132" max="5377" width="9.140625" style="384"/>
    <col min="5378" max="5378" width="60.42578125" style="384" customWidth="1"/>
    <col min="5379" max="5382" width="13.5703125" style="384" customWidth="1"/>
    <col min="5383" max="5383" width="60.7109375" style="384" customWidth="1"/>
    <col min="5384" max="5387" width="13.5703125" style="384" customWidth="1"/>
    <col min="5388" max="5633" width="9.140625" style="384"/>
    <col min="5634" max="5634" width="60.42578125" style="384" customWidth="1"/>
    <col min="5635" max="5638" width="13.5703125" style="384" customWidth="1"/>
    <col min="5639" max="5639" width="60.7109375" style="384" customWidth="1"/>
    <col min="5640" max="5643" width="13.5703125" style="384" customWidth="1"/>
    <col min="5644" max="5889" width="9.140625" style="384"/>
    <col min="5890" max="5890" width="60.42578125" style="384" customWidth="1"/>
    <col min="5891" max="5894" width="13.5703125" style="384" customWidth="1"/>
    <col min="5895" max="5895" width="60.7109375" style="384" customWidth="1"/>
    <col min="5896" max="5899" width="13.5703125" style="384" customWidth="1"/>
    <col min="5900" max="6145" width="9.140625" style="384"/>
    <col min="6146" max="6146" width="60.42578125" style="384" customWidth="1"/>
    <col min="6147" max="6150" width="13.5703125" style="384" customWidth="1"/>
    <col min="6151" max="6151" width="60.7109375" style="384" customWidth="1"/>
    <col min="6152" max="6155" width="13.5703125" style="384" customWidth="1"/>
    <col min="6156" max="6401" width="9.140625" style="384"/>
    <col min="6402" max="6402" width="60.42578125" style="384" customWidth="1"/>
    <col min="6403" max="6406" width="13.5703125" style="384" customWidth="1"/>
    <col min="6407" max="6407" width="60.7109375" style="384" customWidth="1"/>
    <col min="6408" max="6411" width="13.5703125" style="384" customWidth="1"/>
    <col min="6412" max="6657" width="9.140625" style="384"/>
    <col min="6658" max="6658" width="60.42578125" style="384" customWidth="1"/>
    <col min="6659" max="6662" width="13.5703125" style="384" customWidth="1"/>
    <col min="6663" max="6663" width="60.7109375" style="384" customWidth="1"/>
    <col min="6664" max="6667" width="13.5703125" style="384" customWidth="1"/>
    <col min="6668" max="6913" width="9.140625" style="384"/>
    <col min="6914" max="6914" width="60.42578125" style="384" customWidth="1"/>
    <col min="6915" max="6918" width="13.5703125" style="384" customWidth="1"/>
    <col min="6919" max="6919" width="60.7109375" style="384" customWidth="1"/>
    <col min="6920" max="6923" width="13.5703125" style="384" customWidth="1"/>
    <col min="6924" max="7169" width="9.140625" style="384"/>
    <col min="7170" max="7170" width="60.42578125" style="384" customWidth="1"/>
    <col min="7171" max="7174" width="13.5703125" style="384" customWidth="1"/>
    <col min="7175" max="7175" width="60.7109375" style="384" customWidth="1"/>
    <col min="7176" max="7179" width="13.5703125" style="384" customWidth="1"/>
    <col min="7180" max="7425" width="9.140625" style="384"/>
    <col min="7426" max="7426" width="60.42578125" style="384" customWidth="1"/>
    <col min="7427" max="7430" width="13.5703125" style="384" customWidth="1"/>
    <col min="7431" max="7431" width="60.7109375" style="384" customWidth="1"/>
    <col min="7432" max="7435" width="13.5703125" style="384" customWidth="1"/>
    <col min="7436" max="7681" width="9.140625" style="384"/>
    <col min="7682" max="7682" width="60.42578125" style="384" customWidth="1"/>
    <col min="7683" max="7686" width="13.5703125" style="384" customWidth="1"/>
    <col min="7687" max="7687" width="60.7109375" style="384" customWidth="1"/>
    <col min="7688" max="7691" width="13.5703125" style="384" customWidth="1"/>
    <col min="7692" max="7937" width="9.140625" style="384"/>
    <col min="7938" max="7938" width="60.42578125" style="384" customWidth="1"/>
    <col min="7939" max="7942" width="13.5703125" style="384" customWidth="1"/>
    <col min="7943" max="7943" width="60.7109375" style="384" customWidth="1"/>
    <col min="7944" max="7947" width="13.5703125" style="384" customWidth="1"/>
    <col min="7948" max="8193" width="9.140625" style="384"/>
    <col min="8194" max="8194" width="60.42578125" style="384" customWidth="1"/>
    <col min="8195" max="8198" width="13.5703125" style="384" customWidth="1"/>
    <col min="8199" max="8199" width="60.7109375" style="384" customWidth="1"/>
    <col min="8200" max="8203" width="13.5703125" style="384" customWidth="1"/>
    <col min="8204" max="8449" width="9.140625" style="384"/>
    <col min="8450" max="8450" width="60.42578125" style="384" customWidth="1"/>
    <col min="8451" max="8454" width="13.5703125" style="384" customWidth="1"/>
    <col min="8455" max="8455" width="60.7109375" style="384" customWidth="1"/>
    <col min="8456" max="8459" width="13.5703125" style="384" customWidth="1"/>
    <col min="8460" max="8705" width="9.140625" style="384"/>
    <col min="8706" max="8706" width="60.42578125" style="384" customWidth="1"/>
    <col min="8707" max="8710" width="13.5703125" style="384" customWidth="1"/>
    <col min="8711" max="8711" width="60.7109375" style="384" customWidth="1"/>
    <col min="8712" max="8715" width="13.5703125" style="384" customWidth="1"/>
    <col min="8716" max="8961" width="9.140625" style="384"/>
    <col min="8962" max="8962" width="60.42578125" style="384" customWidth="1"/>
    <col min="8963" max="8966" width="13.5703125" style="384" customWidth="1"/>
    <col min="8967" max="8967" width="60.7109375" style="384" customWidth="1"/>
    <col min="8968" max="8971" width="13.5703125" style="384" customWidth="1"/>
    <col min="8972" max="9217" width="9.140625" style="384"/>
    <col min="9218" max="9218" width="60.42578125" style="384" customWidth="1"/>
    <col min="9219" max="9222" width="13.5703125" style="384" customWidth="1"/>
    <col min="9223" max="9223" width="60.7109375" style="384" customWidth="1"/>
    <col min="9224" max="9227" width="13.5703125" style="384" customWidth="1"/>
    <col min="9228" max="9473" width="9.140625" style="384"/>
    <col min="9474" max="9474" width="60.42578125" style="384" customWidth="1"/>
    <col min="9475" max="9478" width="13.5703125" style="384" customWidth="1"/>
    <col min="9479" max="9479" width="60.7109375" style="384" customWidth="1"/>
    <col min="9480" max="9483" width="13.5703125" style="384" customWidth="1"/>
    <col min="9484" max="9729" width="9.140625" style="384"/>
    <col min="9730" max="9730" width="60.42578125" style="384" customWidth="1"/>
    <col min="9731" max="9734" width="13.5703125" style="384" customWidth="1"/>
    <col min="9735" max="9735" width="60.7109375" style="384" customWidth="1"/>
    <col min="9736" max="9739" width="13.5703125" style="384" customWidth="1"/>
    <col min="9740" max="9985" width="9.140625" style="384"/>
    <col min="9986" max="9986" width="60.42578125" style="384" customWidth="1"/>
    <col min="9987" max="9990" width="13.5703125" style="384" customWidth="1"/>
    <col min="9991" max="9991" width="60.7109375" style="384" customWidth="1"/>
    <col min="9992" max="9995" width="13.5703125" style="384" customWidth="1"/>
    <col min="9996" max="10241" width="9.140625" style="384"/>
    <col min="10242" max="10242" width="60.42578125" style="384" customWidth="1"/>
    <col min="10243" max="10246" width="13.5703125" style="384" customWidth="1"/>
    <col min="10247" max="10247" width="60.7109375" style="384" customWidth="1"/>
    <col min="10248" max="10251" width="13.5703125" style="384" customWidth="1"/>
    <col min="10252" max="10497" width="9.140625" style="384"/>
    <col min="10498" max="10498" width="60.42578125" style="384" customWidth="1"/>
    <col min="10499" max="10502" width="13.5703125" style="384" customWidth="1"/>
    <col min="10503" max="10503" width="60.7109375" style="384" customWidth="1"/>
    <col min="10504" max="10507" width="13.5703125" style="384" customWidth="1"/>
    <col min="10508" max="10753" width="9.140625" style="384"/>
    <col min="10754" max="10754" width="60.42578125" style="384" customWidth="1"/>
    <col min="10755" max="10758" width="13.5703125" style="384" customWidth="1"/>
    <col min="10759" max="10759" width="60.7109375" style="384" customWidth="1"/>
    <col min="10760" max="10763" width="13.5703125" style="384" customWidth="1"/>
    <col min="10764" max="11009" width="9.140625" style="384"/>
    <col min="11010" max="11010" width="60.42578125" style="384" customWidth="1"/>
    <col min="11011" max="11014" width="13.5703125" style="384" customWidth="1"/>
    <col min="11015" max="11015" width="60.7109375" style="384" customWidth="1"/>
    <col min="11016" max="11019" width="13.5703125" style="384" customWidth="1"/>
    <col min="11020" max="11265" width="9.140625" style="384"/>
    <col min="11266" max="11266" width="60.42578125" style="384" customWidth="1"/>
    <col min="11267" max="11270" width="13.5703125" style="384" customWidth="1"/>
    <col min="11271" max="11271" width="60.7109375" style="384" customWidth="1"/>
    <col min="11272" max="11275" width="13.5703125" style="384" customWidth="1"/>
    <col min="11276" max="11521" width="9.140625" style="384"/>
    <col min="11522" max="11522" width="60.42578125" style="384" customWidth="1"/>
    <col min="11523" max="11526" width="13.5703125" style="384" customWidth="1"/>
    <col min="11527" max="11527" width="60.7109375" style="384" customWidth="1"/>
    <col min="11528" max="11531" width="13.5703125" style="384" customWidth="1"/>
    <col min="11532" max="11777" width="9.140625" style="384"/>
    <col min="11778" max="11778" width="60.42578125" style="384" customWidth="1"/>
    <col min="11779" max="11782" width="13.5703125" style="384" customWidth="1"/>
    <col min="11783" max="11783" width="60.7109375" style="384" customWidth="1"/>
    <col min="11784" max="11787" width="13.5703125" style="384" customWidth="1"/>
    <col min="11788" max="12033" width="9.140625" style="384"/>
    <col min="12034" max="12034" width="60.42578125" style="384" customWidth="1"/>
    <col min="12035" max="12038" width="13.5703125" style="384" customWidth="1"/>
    <col min="12039" max="12039" width="60.7109375" style="384" customWidth="1"/>
    <col min="12040" max="12043" width="13.5703125" style="384" customWidth="1"/>
    <col min="12044" max="12289" width="9.140625" style="384"/>
    <col min="12290" max="12290" width="60.42578125" style="384" customWidth="1"/>
    <col min="12291" max="12294" width="13.5703125" style="384" customWidth="1"/>
    <col min="12295" max="12295" width="60.7109375" style="384" customWidth="1"/>
    <col min="12296" max="12299" width="13.5703125" style="384" customWidth="1"/>
    <col min="12300" max="12545" width="9.140625" style="384"/>
    <col min="12546" max="12546" width="60.42578125" style="384" customWidth="1"/>
    <col min="12547" max="12550" width="13.5703125" style="384" customWidth="1"/>
    <col min="12551" max="12551" width="60.7109375" style="384" customWidth="1"/>
    <col min="12552" max="12555" width="13.5703125" style="384" customWidth="1"/>
    <col min="12556" max="12801" width="9.140625" style="384"/>
    <col min="12802" max="12802" width="60.42578125" style="384" customWidth="1"/>
    <col min="12803" max="12806" width="13.5703125" style="384" customWidth="1"/>
    <col min="12807" max="12807" width="60.7109375" style="384" customWidth="1"/>
    <col min="12808" max="12811" width="13.5703125" style="384" customWidth="1"/>
    <col min="12812" max="13057" width="9.140625" style="384"/>
    <col min="13058" max="13058" width="60.42578125" style="384" customWidth="1"/>
    <col min="13059" max="13062" width="13.5703125" style="384" customWidth="1"/>
    <col min="13063" max="13063" width="60.7109375" style="384" customWidth="1"/>
    <col min="13064" max="13067" width="13.5703125" style="384" customWidth="1"/>
    <col min="13068" max="13313" width="9.140625" style="384"/>
    <col min="13314" max="13314" width="60.42578125" style="384" customWidth="1"/>
    <col min="13315" max="13318" width="13.5703125" style="384" customWidth="1"/>
    <col min="13319" max="13319" width="60.7109375" style="384" customWidth="1"/>
    <col min="13320" max="13323" width="13.5703125" style="384" customWidth="1"/>
    <col min="13324" max="13569" width="9.140625" style="384"/>
    <col min="13570" max="13570" width="60.42578125" style="384" customWidth="1"/>
    <col min="13571" max="13574" width="13.5703125" style="384" customWidth="1"/>
    <col min="13575" max="13575" width="60.7109375" style="384" customWidth="1"/>
    <col min="13576" max="13579" width="13.5703125" style="384" customWidth="1"/>
    <col min="13580" max="13825" width="9.140625" style="384"/>
    <col min="13826" max="13826" width="60.42578125" style="384" customWidth="1"/>
    <col min="13827" max="13830" width="13.5703125" style="384" customWidth="1"/>
    <col min="13831" max="13831" width="60.7109375" style="384" customWidth="1"/>
    <col min="13832" max="13835" width="13.5703125" style="384" customWidth="1"/>
    <col min="13836" max="14081" width="9.140625" style="384"/>
    <col min="14082" max="14082" width="60.42578125" style="384" customWidth="1"/>
    <col min="14083" max="14086" width="13.5703125" style="384" customWidth="1"/>
    <col min="14087" max="14087" width="60.7109375" style="384" customWidth="1"/>
    <col min="14088" max="14091" width="13.5703125" style="384" customWidth="1"/>
    <col min="14092" max="14337" width="9.140625" style="384"/>
    <col min="14338" max="14338" width="60.42578125" style="384" customWidth="1"/>
    <col min="14339" max="14342" width="13.5703125" style="384" customWidth="1"/>
    <col min="14343" max="14343" width="60.7109375" style="384" customWidth="1"/>
    <col min="14344" max="14347" width="13.5703125" style="384" customWidth="1"/>
    <col min="14348" max="14593" width="9.140625" style="384"/>
    <col min="14594" max="14594" width="60.42578125" style="384" customWidth="1"/>
    <col min="14595" max="14598" width="13.5703125" style="384" customWidth="1"/>
    <col min="14599" max="14599" width="60.7109375" style="384" customWidth="1"/>
    <col min="14600" max="14603" width="13.5703125" style="384" customWidth="1"/>
    <col min="14604" max="14849" width="9.140625" style="384"/>
    <col min="14850" max="14850" width="60.42578125" style="384" customWidth="1"/>
    <col min="14851" max="14854" width="13.5703125" style="384" customWidth="1"/>
    <col min="14855" max="14855" width="60.7109375" style="384" customWidth="1"/>
    <col min="14856" max="14859" width="13.5703125" style="384" customWidth="1"/>
    <col min="14860" max="15105" width="9.140625" style="384"/>
    <col min="15106" max="15106" width="60.42578125" style="384" customWidth="1"/>
    <col min="15107" max="15110" width="13.5703125" style="384" customWidth="1"/>
    <col min="15111" max="15111" width="60.7109375" style="384" customWidth="1"/>
    <col min="15112" max="15115" width="13.5703125" style="384" customWidth="1"/>
    <col min="15116" max="15361" width="9.140625" style="384"/>
    <col min="15362" max="15362" width="60.42578125" style="384" customWidth="1"/>
    <col min="15363" max="15366" width="13.5703125" style="384" customWidth="1"/>
    <col min="15367" max="15367" width="60.7109375" style="384" customWidth="1"/>
    <col min="15368" max="15371" width="13.5703125" style="384" customWidth="1"/>
    <col min="15372" max="15617" width="9.140625" style="384"/>
    <col min="15618" max="15618" width="60.42578125" style="384" customWidth="1"/>
    <col min="15619" max="15622" width="13.5703125" style="384" customWidth="1"/>
    <col min="15623" max="15623" width="60.7109375" style="384" customWidth="1"/>
    <col min="15624" max="15627" width="13.5703125" style="384" customWidth="1"/>
    <col min="15628" max="15873" width="9.140625" style="384"/>
    <col min="15874" max="15874" width="60.42578125" style="384" customWidth="1"/>
    <col min="15875" max="15878" width="13.5703125" style="384" customWidth="1"/>
    <col min="15879" max="15879" width="60.7109375" style="384" customWidth="1"/>
    <col min="15880" max="15883" width="13.5703125" style="384" customWidth="1"/>
    <col min="15884" max="16129" width="9.140625" style="384"/>
    <col min="16130" max="16130" width="60.42578125" style="384" customWidth="1"/>
    <col min="16131" max="16134" width="13.5703125" style="384" customWidth="1"/>
    <col min="16135" max="16135" width="60.7109375" style="384" customWidth="1"/>
    <col min="16136" max="16139" width="13.5703125" style="384" customWidth="1"/>
    <col min="16140" max="16384" width="9.140625" style="384"/>
  </cols>
  <sheetData>
    <row r="1" spans="1:11" x14ac:dyDescent="0.2">
      <c r="H1" s="385"/>
      <c r="I1" s="385"/>
      <c r="K1" s="385" t="s">
        <v>634</v>
      </c>
    </row>
    <row r="3" spans="1:11" ht="18" x14ac:dyDescent="0.25">
      <c r="A3" s="719" t="s">
        <v>857</v>
      </c>
      <c r="B3" s="719"/>
      <c r="C3" s="719"/>
      <c r="D3" s="719"/>
      <c r="E3" s="719"/>
      <c r="F3" s="719"/>
      <c r="G3" s="719"/>
      <c r="H3" s="719"/>
      <c r="I3" s="719"/>
      <c r="J3" s="719"/>
      <c r="K3" s="719"/>
    </row>
    <row r="4" spans="1:11" ht="18.75" thickBot="1" x14ac:dyDescent="0.3">
      <c r="B4" s="386"/>
      <c r="C4" s="386"/>
      <c r="D4" s="386"/>
      <c r="E4" s="386"/>
      <c r="F4" s="386"/>
      <c r="G4" s="386"/>
      <c r="H4" s="387"/>
      <c r="I4" s="387"/>
      <c r="K4" s="387" t="s">
        <v>1</v>
      </c>
    </row>
    <row r="5" spans="1:11" ht="15" thickBot="1" x14ac:dyDescent="0.25">
      <c r="A5" s="388"/>
      <c r="B5" s="389" t="s">
        <v>2</v>
      </c>
      <c r="C5" s="389" t="s">
        <v>3</v>
      </c>
      <c r="D5" s="389" t="s">
        <v>4</v>
      </c>
      <c r="E5" s="389" t="s">
        <v>5</v>
      </c>
      <c r="F5" s="389" t="s">
        <v>6</v>
      </c>
      <c r="G5" s="389" t="s">
        <v>86</v>
      </c>
      <c r="H5" s="390" t="s">
        <v>87</v>
      </c>
      <c r="I5" s="391" t="s">
        <v>246</v>
      </c>
      <c r="J5" s="391" t="s">
        <v>290</v>
      </c>
      <c r="K5" s="389" t="s">
        <v>247</v>
      </c>
    </row>
    <row r="6" spans="1:11" ht="45" customHeight="1" thickBot="1" x14ac:dyDescent="0.25">
      <c r="A6" s="392" t="s">
        <v>7</v>
      </c>
      <c r="B6" s="393" t="s">
        <v>635</v>
      </c>
      <c r="C6" s="394" t="s">
        <v>854</v>
      </c>
      <c r="D6" s="395" t="s">
        <v>855</v>
      </c>
      <c r="E6" s="394" t="s">
        <v>856</v>
      </c>
      <c r="F6" s="396" t="s">
        <v>636</v>
      </c>
      <c r="G6" s="393" t="s">
        <v>637</v>
      </c>
      <c r="H6" s="394" t="s">
        <v>854</v>
      </c>
      <c r="I6" s="395" t="s">
        <v>855</v>
      </c>
      <c r="J6" s="394" t="s">
        <v>856</v>
      </c>
      <c r="K6" s="396" t="s">
        <v>636</v>
      </c>
    </row>
    <row r="7" spans="1:11" ht="35.25" customHeight="1" x14ac:dyDescent="0.2">
      <c r="A7" s="392" t="s">
        <v>8</v>
      </c>
      <c r="B7" s="720" t="s">
        <v>638</v>
      </c>
      <c r="C7" s="721"/>
      <c r="D7" s="721"/>
      <c r="E7" s="721"/>
      <c r="F7" s="721"/>
      <c r="G7" s="721"/>
      <c r="H7" s="721"/>
      <c r="I7" s="721"/>
      <c r="J7" s="722"/>
      <c r="K7" s="721"/>
    </row>
    <row r="8" spans="1:11" ht="28.5" x14ac:dyDescent="0.2">
      <c r="A8" s="392" t="s">
        <v>9</v>
      </c>
      <c r="B8" s="397" t="s">
        <v>134</v>
      </c>
      <c r="C8" s="398">
        <f>'1. melléklet'!AS8</f>
        <v>1040</v>
      </c>
      <c r="D8" s="398">
        <f>'1. melléklet'!AT8</f>
        <v>3340</v>
      </c>
      <c r="E8" s="398">
        <f>'1. melléklet'!AU8</f>
        <v>3340</v>
      </c>
      <c r="F8" s="399">
        <f t="shared" ref="F8:F14" si="0">E8/D8</f>
        <v>1</v>
      </c>
      <c r="G8" s="400" t="s">
        <v>80</v>
      </c>
      <c r="H8" s="401">
        <f>'1. melléklet'!AS53</f>
        <v>350</v>
      </c>
      <c r="I8" s="401">
        <f>'1. melléklet'!AT53</f>
        <v>498</v>
      </c>
      <c r="J8" s="401">
        <f>'1. melléklet'!AU53</f>
        <v>158</v>
      </c>
      <c r="K8" s="403">
        <f t="shared" ref="K8:K14" si="1">J8/I8</f>
        <v>0.31726907630522089</v>
      </c>
    </row>
    <row r="9" spans="1:11" ht="28.5" x14ac:dyDescent="0.2">
      <c r="A9" s="392" t="s">
        <v>10</v>
      </c>
      <c r="B9" s="397" t="s">
        <v>67</v>
      </c>
      <c r="C9" s="398">
        <f>'1. melléklet'!AS11</f>
        <v>0</v>
      </c>
      <c r="D9" s="398">
        <f>'1. melléklet'!AT11</f>
        <v>0</v>
      </c>
      <c r="E9" s="398">
        <f>'1. melléklet'!AU11</f>
        <v>0</v>
      </c>
      <c r="F9" s="399"/>
      <c r="G9" s="400" t="s">
        <v>145</v>
      </c>
      <c r="H9" s="401">
        <f>'1. melléklet'!AS54</f>
        <v>200</v>
      </c>
      <c r="I9" s="401">
        <f>'1. melléklet'!AT54</f>
        <v>260</v>
      </c>
      <c r="J9" s="401">
        <f>'1. melléklet'!AU54</f>
        <v>190</v>
      </c>
      <c r="K9" s="403">
        <f t="shared" si="1"/>
        <v>0.73076923076923073</v>
      </c>
    </row>
    <row r="10" spans="1:11" ht="15" x14ac:dyDescent="0.2">
      <c r="A10" s="392" t="s">
        <v>11</v>
      </c>
      <c r="B10" s="397" t="s">
        <v>639</v>
      </c>
      <c r="C10" s="398">
        <f>'1. melléklet'!AS18</f>
        <v>70</v>
      </c>
      <c r="D10" s="398">
        <f>'1. melléklet'!AT18</f>
        <v>70</v>
      </c>
      <c r="E10" s="398">
        <f>'1. melléklet'!AU18</f>
        <v>10</v>
      </c>
      <c r="F10" s="399">
        <f t="shared" si="0"/>
        <v>0.14285714285714285</v>
      </c>
      <c r="G10" s="400" t="s">
        <v>146</v>
      </c>
      <c r="H10" s="401">
        <f>'1. melléklet'!AS55</f>
        <v>956</v>
      </c>
      <c r="I10" s="401">
        <f>'1. melléklet'!AT55</f>
        <v>2443</v>
      </c>
      <c r="J10" s="401">
        <f>'1. melléklet'!AU55</f>
        <v>1781</v>
      </c>
      <c r="K10" s="403">
        <f t="shared" si="1"/>
        <v>0.72902169463774047</v>
      </c>
    </row>
    <row r="11" spans="1:11" ht="15" x14ac:dyDescent="0.2">
      <c r="A11" s="392" t="s">
        <v>12</v>
      </c>
      <c r="B11" s="397" t="s">
        <v>135</v>
      </c>
      <c r="C11" s="398">
        <f>'1. melléklet'!AS28</f>
        <v>0</v>
      </c>
      <c r="D11" s="398">
        <f>'1. melléklet'!AT28</f>
        <v>0</v>
      </c>
      <c r="E11" s="398">
        <f>'1. melléklet'!AU28</f>
        <v>0</v>
      </c>
      <c r="F11" s="399"/>
      <c r="G11" s="400" t="s">
        <v>162</v>
      </c>
      <c r="H11" s="401">
        <f>'1. melléklet'!AS56</f>
        <v>150</v>
      </c>
      <c r="I11" s="401">
        <f>'1. melléklet'!AT56</f>
        <v>150</v>
      </c>
      <c r="J11" s="401">
        <f>'1. melléklet'!AU56</f>
        <v>150</v>
      </c>
      <c r="K11" s="403">
        <f t="shared" si="1"/>
        <v>1</v>
      </c>
    </row>
    <row r="12" spans="1:11" ht="15" x14ac:dyDescent="0.2">
      <c r="A12" s="392" t="s">
        <v>13</v>
      </c>
      <c r="B12" s="397" t="s">
        <v>640</v>
      </c>
      <c r="C12" s="398">
        <f>'1. melléklet'!AS44</f>
        <v>1246</v>
      </c>
      <c r="D12" s="398">
        <f>'1. melléklet'!AT44</f>
        <v>1246</v>
      </c>
      <c r="E12" s="398">
        <f>'1. melléklet'!AI44</f>
        <v>1246</v>
      </c>
      <c r="F12" s="399">
        <f t="shared" si="0"/>
        <v>1</v>
      </c>
      <c r="G12" s="400" t="s">
        <v>147</v>
      </c>
      <c r="H12" s="401">
        <f>'1. melléklet'!AS57</f>
        <v>700</v>
      </c>
      <c r="I12" s="401">
        <f>'1. melléklet'!AT57</f>
        <v>1270</v>
      </c>
      <c r="J12" s="401">
        <f>'1. melléklet'!AU57</f>
        <v>1100</v>
      </c>
      <c r="K12" s="403">
        <f t="shared" si="1"/>
        <v>0.86614173228346458</v>
      </c>
    </row>
    <row r="13" spans="1:11" ht="29.25" thickBot="1" x14ac:dyDescent="0.25">
      <c r="A13" s="392" t="s">
        <v>14</v>
      </c>
      <c r="B13" s="404" t="s">
        <v>641</v>
      </c>
      <c r="C13" s="405"/>
      <c r="D13" s="405"/>
      <c r="E13" s="405"/>
      <c r="F13" s="406"/>
      <c r="G13" s="407" t="s">
        <v>157</v>
      </c>
      <c r="H13" s="408"/>
      <c r="I13" s="408"/>
      <c r="J13" s="409"/>
      <c r="K13" s="410"/>
    </row>
    <row r="14" spans="1:11" ht="32.25" customHeight="1" thickBot="1" x14ac:dyDescent="0.25">
      <c r="A14" s="392" t="s">
        <v>15</v>
      </c>
      <c r="B14" s="411" t="s">
        <v>639</v>
      </c>
      <c r="C14" s="412">
        <f>SUM(C8:C12)</f>
        <v>2356</v>
      </c>
      <c r="D14" s="412">
        <f>SUM(D8:D12)</f>
        <v>4656</v>
      </c>
      <c r="E14" s="412">
        <f>SUM(E8:E12)</f>
        <v>4596</v>
      </c>
      <c r="F14" s="413">
        <f t="shared" si="0"/>
        <v>0.98711340206185572</v>
      </c>
      <c r="G14" s="411" t="s">
        <v>642</v>
      </c>
      <c r="H14" s="414">
        <f>SUM(H8:H12)</f>
        <v>2356</v>
      </c>
      <c r="I14" s="414">
        <f>SUM(I8:I12)</f>
        <v>4621</v>
      </c>
      <c r="J14" s="415">
        <f>SUM(J8:J12)</f>
        <v>3379</v>
      </c>
      <c r="K14" s="416">
        <f t="shared" si="1"/>
        <v>0.73122700714131139</v>
      </c>
    </row>
    <row r="15" spans="1:11" ht="32.25" customHeight="1" x14ac:dyDescent="0.2">
      <c r="A15" s="392" t="s">
        <v>16</v>
      </c>
      <c r="B15" s="417"/>
      <c r="C15" s="418"/>
      <c r="D15" s="418"/>
      <c r="E15" s="418"/>
      <c r="F15" s="418"/>
      <c r="G15" s="419"/>
      <c r="H15" s="420"/>
      <c r="I15" s="420"/>
      <c r="J15" s="421"/>
      <c r="K15" s="418"/>
    </row>
    <row r="16" spans="1:11" ht="36.75" customHeight="1" x14ac:dyDescent="0.2">
      <c r="A16" s="392" t="s">
        <v>17</v>
      </c>
      <c r="B16" s="723" t="s">
        <v>643</v>
      </c>
      <c r="C16" s="722"/>
      <c r="D16" s="722"/>
      <c r="E16" s="722"/>
      <c r="F16" s="722"/>
      <c r="G16" s="722"/>
      <c r="H16" s="722"/>
      <c r="I16" s="722"/>
      <c r="J16" s="722"/>
      <c r="K16" s="722"/>
    </row>
    <row r="17" spans="1:11" ht="28.5" x14ac:dyDescent="0.2">
      <c r="A17" s="392" t="s">
        <v>18</v>
      </c>
      <c r="B17" s="422" t="s">
        <v>136</v>
      </c>
      <c r="C17" s="423"/>
      <c r="D17" s="423"/>
      <c r="E17" s="423"/>
      <c r="F17" s="424"/>
      <c r="G17" s="425" t="s">
        <v>148</v>
      </c>
      <c r="H17" s="426">
        <f>'1. melléklet'!AS64</f>
        <v>0</v>
      </c>
      <c r="I17" s="426">
        <f>'1. melléklet'!AT64</f>
        <v>35</v>
      </c>
      <c r="J17" s="426">
        <f>'1. melléklet'!AU64</f>
        <v>33</v>
      </c>
      <c r="K17" s="428">
        <f t="shared" ref="K17" si="2">J17/I17</f>
        <v>0.94285714285714284</v>
      </c>
    </row>
    <row r="18" spans="1:11" ht="15" x14ac:dyDescent="0.2">
      <c r="A18" s="392" t="s">
        <v>19</v>
      </c>
      <c r="B18" s="397" t="s">
        <v>73</v>
      </c>
      <c r="C18" s="398"/>
      <c r="D18" s="398"/>
      <c r="E18" s="398"/>
      <c r="F18" s="399"/>
      <c r="G18" s="429" t="s">
        <v>149</v>
      </c>
      <c r="H18" s="426">
        <f>'1. melléklet'!AS65</f>
        <v>0</v>
      </c>
      <c r="I18" s="426">
        <f>'[2]1. melléklet'!N65</f>
        <v>0</v>
      </c>
      <c r="J18" s="427">
        <f>'1. melléklet'!AU65</f>
        <v>0</v>
      </c>
      <c r="K18" s="403"/>
    </row>
    <row r="19" spans="1:11" ht="15" x14ac:dyDescent="0.2">
      <c r="A19" s="392" t="s">
        <v>20</v>
      </c>
      <c r="B19" s="397" t="s">
        <v>137</v>
      </c>
      <c r="C19" s="398"/>
      <c r="D19" s="398"/>
      <c r="E19" s="398"/>
      <c r="F19" s="399"/>
      <c r="G19" s="429" t="s">
        <v>150</v>
      </c>
      <c r="H19" s="426">
        <f>'[2]1. melléklet'!I66</f>
        <v>0</v>
      </c>
      <c r="I19" s="426">
        <f>'[2]1. melléklet'!N66</f>
        <v>0</v>
      </c>
      <c r="J19" s="427">
        <f>'1. melléklet'!AU66</f>
        <v>0</v>
      </c>
      <c r="K19" s="403"/>
    </row>
    <row r="20" spans="1:11" ht="15" x14ac:dyDescent="0.2">
      <c r="A20" s="392" t="s">
        <v>21</v>
      </c>
      <c r="B20" s="397" t="s">
        <v>160</v>
      </c>
      <c r="C20" s="398"/>
      <c r="D20" s="398"/>
      <c r="E20" s="398"/>
      <c r="F20" s="399"/>
      <c r="G20" s="400" t="s">
        <v>157</v>
      </c>
      <c r="H20" s="401"/>
      <c r="I20" s="401"/>
      <c r="J20" s="402"/>
      <c r="K20" s="403"/>
    </row>
    <row r="21" spans="1:11" ht="29.25" thickBot="1" x14ac:dyDescent="0.25">
      <c r="A21" s="392" t="s">
        <v>22</v>
      </c>
      <c r="B21" s="430" t="s">
        <v>641</v>
      </c>
      <c r="C21" s="431"/>
      <c r="D21" s="431"/>
      <c r="E21" s="431"/>
      <c r="F21" s="432"/>
      <c r="G21" s="433"/>
      <c r="H21" s="434"/>
      <c r="I21" s="434"/>
      <c r="J21" s="435"/>
      <c r="K21" s="436"/>
    </row>
    <row r="22" spans="1:11" ht="33.75" customHeight="1" thickBot="1" x14ac:dyDescent="0.25">
      <c r="A22" s="392" t="s">
        <v>23</v>
      </c>
      <c r="B22" s="411" t="s">
        <v>644</v>
      </c>
      <c r="C22" s="412">
        <f>SUM(C17:C21)</f>
        <v>0</v>
      </c>
      <c r="D22" s="412">
        <f>SUM(D17:D21)</f>
        <v>0</v>
      </c>
      <c r="E22" s="412">
        <f>SUM(E17:E21)</f>
        <v>0</v>
      </c>
      <c r="F22" s="413"/>
      <c r="G22" s="411" t="s">
        <v>645</v>
      </c>
      <c r="H22" s="414">
        <f>SUM(H17:H21)</f>
        <v>0</v>
      </c>
      <c r="I22" s="414">
        <f>SUM(I17:I21)</f>
        <v>35</v>
      </c>
      <c r="J22" s="415">
        <f>SUM(J17:J21)</f>
        <v>33</v>
      </c>
      <c r="K22" s="416">
        <f t="shared" ref="K22" si="3">J22/I22</f>
        <v>0.94285714285714284</v>
      </c>
    </row>
    <row r="23" spans="1:11" ht="35.25" customHeight="1" thickBot="1" x14ac:dyDescent="0.25">
      <c r="A23" s="392" t="s">
        <v>24</v>
      </c>
      <c r="B23" s="437" t="s">
        <v>646</v>
      </c>
      <c r="C23" s="438">
        <f>C14+C22</f>
        <v>2356</v>
      </c>
      <c r="D23" s="438">
        <f>D14+D22</f>
        <v>4656</v>
      </c>
      <c r="E23" s="438">
        <f>E14+E22</f>
        <v>4596</v>
      </c>
      <c r="F23" s="439">
        <f>E23/D23</f>
        <v>0.98711340206185572</v>
      </c>
      <c r="G23" s="437" t="s">
        <v>647</v>
      </c>
      <c r="H23" s="440">
        <f>H14+H22</f>
        <v>2356</v>
      </c>
      <c r="I23" s="440">
        <f>I14+I22</f>
        <v>4656</v>
      </c>
      <c r="J23" s="441">
        <f>J14+J22</f>
        <v>3412</v>
      </c>
      <c r="K23" s="442">
        <f t="shared" ref="K23" si="4">J23/I23</f>
        <v>0.73281786941580751</v>
      </c>
    </row>
    <row r="25" spans="1:11" x14ac:dyDescent="0.2">
      <c r="H25" s="443"/>
      <c r="I25" s="443"/>
      <c r="J25" s="443"/>
    </row>
  </sheetData>
  <mergeCells count="3">
    <mergeCell ref="A3:K3"/>
    <mergeCell ref="B7:K7"/>
    <mergeCell ref="B16:K16"/>
  </mergeCells>
  <printOptions horizontalCentered="1"/>
  <pageMargins left="0.39370078740157483" right="0.39370078740157483" top="0.74803149606299213" bottom="0.74803149606299213" header="0.31496062992125984" footer="0.31496062992125984"/>
  <pageSetup paperSize="9" scale="66" firstPageNumber="45" orientation="landscape"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E456-D34D-4027-B623-4DB6AD0D96F8}">
  <dimension ref="A1:C17"/>
  <sheetViews>
    <sheetView view="pageBreakPreview" zoomScaleNormal="100" zoomScaleSheetLayoutView="100" workbookViewId="0">
      <selection activeCell="C15" sqref="C15"/>
    </sheetView>
  </sheetViews>
  <sheetFormatPr defaultRowHeight="15" x14ac:dyDescent="0.2"/>
  <cols>
    <col min="1" max="1" width="7.85546875" style="444" customWidth="1"/>
    <col min="2" max="2" width="66.85546875" style="444" customWidth="1"/>
    <col min="3" max="3" width="17.5703125" style="444" customWidth="1"/>
    <col min="4" max="256" width="9.140625" style="444"/>
    <col min="257" max="257" width="7.85546875" style="444" customWidth="1"/>
    <col min="258" max="258" width="70.7109375" style="444" customWidth="1"/>
    <col min="259" max="259" width="25.7109375" style="444" customWidth="1"/>
    <col min="260" max="512" width="9.140625" style="444"/>
    <col min="513" max="513" width="7.85546875" style="444" customWidth="1"/>
    <col min="514" max="514" width="70.7109375" style="444" customWidth="1"/>
    <col min="515" max="515" width="25.7109375" style="444" customWidth="1"/>
    <col min="516" max="768" width="9.140625" style="444"/>
    <col min="769" max="769" width="7.85546875" style="444" customWidth="1"/>
    <col min="770" max="770" width="70.7109375" style="444" customWidth="1"/>
    <col min="771" max="771" width="25.7109375" style="444" customWidth="1"/>
    <col min="772" max="1024" width="9.140625" style="444"/>
    <col min="1025" max="1025" width="7.85546875" style="444" customWidth="1"/>
    <col min="1026" max="1026" width="70.7109375" style="444" customWidth="1"/>
    <col min="1027" max="1027" width="25.7109375" style="444" customWidth="1"/>
    <col min="1028" max="1280" width="9.140625" style="444"/>
    <col min="1281" max="1281" width="7.85546875" style="444" customWidth="1"/>
    <col min="1282" max="1282" width="70.7109375" style="444" customWidth="1"/>
    <col min="1283" max="1283" width="25.7109375" style="444" customWidth="1"/>
    <col min="1284" max="1536" width="9.140625" style="444"/>
    <col min="1537" max="1537" width="7.85546875" style="444" customWidth="1"/>
    <col min="1538" max="1538" width="70.7109375" style="444" customWidth="1"/>
    <col min="1539" max="1539" width="25.7109375" style="444" customWidth="1"/>
    <col min="1540" max="1792" width="9.140625" style="444"/>
    <col min="1793" max="1793" width="7.85546875" style="444" customWidth="1"/>
    <col min="1794" max="1794" width="70.7109375" style="444" customWidth="1"/>
    <col min="1795" max="1795" width="25.7109375" style="444" customWidth="1"/>
    <col min="1796" max="2048" width="9.140625" style="444"/>
    <col min="2049" max="2049" width="7.85546875" style="444" customWidth="1"/>
    <col min="2050" max="2050" width="70.7109375" style="444" customWidth="1"/>
    <col min="2051" max="2051" width="25.7109375" style="444" customWidth="1"/>
    <col min="2052" max="2304" width="9.140625" style="444"/>
    <col min="2305" max="2305" width="7.85546875" style="444" customWidth="1"/>
    <col min="2306" max="2306" width="70.7109375" style="444" customWidth="1"/>
    <col min="2307" max="2307" width="25.7109375" style="444" customWidth="1"/>
    <col min="2308" max="2560" width="9.140625" style="444"/>
    <col min="2561" max="2561" width="7.85546875" style="444" customWidth="1"/>
    <col min="2562" max="2562" width="70.7109375" style="444" customWidth="1"/>
    <col min="2563" max="2563" width="25.7109375" style="444" customWidth="1"/>
    <col min="2564" max="2816" width="9.140625" style="444"/>
    <col min="2817" max="2817" width="7.85546875" style="444" customWidth="1"/>
    <col min="2818" max="2818" width="70.7109375" style="444" customWidth="1"/>
    <col min="2819" max="2819" width="25.7109375" style="444" customWidth="1"/>
    <col min="2820" max="3072" width="9.140625" style="444"/>
    <col min="3073" max="3073" width="7.85546875" style="444" customWidth="1"/>
    <col min="3074" max="3074" width="70.7109375" style="444" customWidth="1"/>
    <col min="3075" max="3075" width="25.7109375" style="444" customWidth="1"/>
    <col min="3076" max="3328" width="9.140625" style="444"/>
    <col min="3329" max="3329" width="7.85546875" style="444" customWidth="1"/>
    <col min="3330" max="3330" width="70.7109375" style="444" customWidth="1"/>
    <col min="3331" max="3331" width="25.7109375" style="444" customWidth="1"/>
    <col min="3332" max="3584" width="9.140625" style="444"/>
    <col min="3585" max="3585" width="7.85546875" style="444" customWidth="1"/>
    <col min="3586" max="3586" width="70.7109375" style="444" customWidth="1"/>
    <col min="3587" max="3587" width="25.7109375" style="444" customWidth="1"/>
    <col min="3588" max="3840" width="9.140625" style="444"/>
    <col min="3841" max="3841" width="7.85546875" style="444" customWidth="1"/>
    <col min="3842" max="3842" width="70.7109375" style="444" customWidth="1"/>
    <col min="3843" max="3843" width="25.7109375" style="444" customWidth="1"/>
    <col min="3844" max="4096" width="9.140625" style="444"/>
    <col min="4097" max="4097" width="7.85546875" style="444" customWidth="1"/>
    <col min="4098" max="4098" width="70.7109375" style="444" customWidth="1"/>
    <col min="4099" max="4099" width="25.7109375" style="444" customWidth="1"/>
    <col min="4100" max="4352" width="9.140625" style="444"/>
    <col min="4353" max="4353" width="7.85546875" style="444" customWidth="1"/>
    <col min="4354" max="4354" width="70.7109375" style="444" customWidth="1"/>
    <col min="4355" max="4355" width="25.7109375" style="444" customWidth="1"/>
    <col min="4356" max="4608" width="9.140625" style="444"/>
    <col min="4609" max="4609" width="7.85546875" style="444" customWidth="1"/>
    <col min="4610" max="4610" width="70.7109375" style="444" customWidth="1"/>
    <col min="4611" max="4611" width="25.7109375" style="444" customWidth="1"/>
    <col min="4612" max="4864" width="9.140625" style="444"/>
    <col min="4865" max="4865" width="7.85546875" style="444" customWidth="1"/>
    <col min="4866" max="4866" width="70.7109375" style="444" customWidth="1"/>
    <col min="4867" max="4867" width="25.7109375" style="444" customWidth="1"/>
    <col min="4868" max="5120" width="9.140625" style="444"/>
    <col min="5121" max="5121" width="7.85546875" style="444" customWidth="1"/>
    <col min="5122" max="5122" width="70.7109375" style="444" customWidth="1"/>
    <col min="5123" max="5123" width="25.7109375" style="444" customWidth="1"/>
    <col min="5124" max="5376" width="9.140625" style="444"/>
    <col min="5377" max="5377" width="7.85546875" style="444" customWidth="1"/>
    <col min="5378" max="5378" width="70.7109375" style="444" customWidth="1"/>
    <col min="5379" max="5379" width="25.7109375" style="444" customWidth="1"/>
    <col min="5380" max="5632" width="9.140625" style="444"/>
    <col min="5633" max="5633" width="7.85546875" style="444" customWidth="1"/>
    <col min="5634" max="5634" width="70.7109375" style="444" customWidth="1"/>
    <col min="5635" max="5635" width="25.7109375" style="444" customWidth="1"/>
    <col min="5636" max="5888" width="9.140625" style="444"/>
    <col min="5889" max="5889" width="7.85546875" style="444" customWidth="1"/>
    <col min="5890" max="5890" width="70.7109375" style="444" customWidth="1"/>
    <col min="5891" max="5891" width="25.7109375" style="444" customWidth="1"/>
    <col min="5892" max="6144" width="9.140625" style="444"/>
    <col min="6145" max="6145" width="7.85546875" style="444" customWidth="1"/>
    <col min="6146" max="6146" width="70.7109375" style="444" customWidth="1"/>
    <col min="6147" max="6147" width="25.7109375" style="444" customWidth="1"/>
    <col min="6148" max="6400" width="9.140625" style="444"/>
    <col min="6401" max="6401" width="7.85546875" style="444" customWidth="1"/>
    <col min="6402" max="6402" width="70.7109375" style="444" customWidth="1"/>
    <col min="6403" max="6403" width="25.7109375" style="444" customWidth="1"/>
    <col min="6404" max="6656" width="9.140625" style="444"/>
    <col min="6657" max="6657" width="7.85546875" style="444" customWidth="1"/>
    <col min="6658" max="6658" width="70.7109375" style="444" customWidth="1"/>
    <col min="6659" max="6659" width="25.7109375" style="444" customWidth="1"/>
    <col min="6660" max="6912" width="9.140625" style="444"/>
    <col min="6913" max="6913" width="7.85546875" style="444" customWidth="1"/>
    <col min="6914" max="6914" width="70.7109375" style="444" customWidth="1"/>
    <col min="6915" max="6915" width="25.7109375" style="444" customWidth="1"/>
    <col min="6916" max="7168" width="9.140625" style="444"/>
    <col min="7169" max="7169" width="7.85546875" style="444" customWidth="1"/>
    <col min="7170" max="7170" width="70.7109375" style="444" customWidth="1"/>
    <col min="7171" max="7171" width="25.7109375" style="444" customWidth="1"/>
    <col min="7172" max="7424" width="9.140625" style="444"/>
    <col min="7425" max="7425" width="7.85546875" style="444" customWidth="1"/>
    <col min="7426" max="7426" width="70.7109375" style="444" customWidth="1"/>
    <col min="7427" max="7427" width="25.7109375" style="444" customWidth="1"/>
    <col min="7428" max="7680" width="9.140625" style="444"/>
    <col min="7681" max="7681" width="7.85546875" style="444" customWidth="1"/>
    <col min="7682" max="7682" width="70.7109375" style="444" customWidth="1"/>
    <col min="7683" max="7683" width="25.7109375" style="444" customWidth="1"/>
    <col min="7684" max="7936" width="9.140625" style="444"/>
    <col min="7937" max="7937" width="7.85546875" style="444" customWidth="1"/>
    <col min="7938" max="7938" width="70.7109375" style="444" customWidth="1"/>
    <col min="7939" max="7939" width="25.7109375" style="444" customWidth="1"/>
    <col min="7940" max="8192" width="9.140625" style="444"/>
    <col min="8193" max="8193" width="7.85546875" style="444" customWidth="1"/>
    <col min="8194" max="8194" width="70.7109375" style="444" customWidth="1"/>
    <col min="8195" max="8195" width="25.7109375" style="444" customWidth="1"/>
    <col min="8196" max="8448" width="9.140625" style="444"/>
    <col min="8449" max="8449" width="7.85546875" style="444" customWidth="1"/>
    <col min="8450" max="8450" width="70.7109375" style="444" customWidth="1"/>
    <col min="8451" max="8451" width="25.7109375" style="444" customWidth="1"/>
    <col min="8452" max="8704" width="9.140625" style="444"/>
    <col min="8705" max="8705" width="7.85546875" style="444" customWidth="1"/>
    <col min="8706" max="8706" width="70.7109375" style="444" customWidth="1"/>
    <col min="8707" max="8707" width="25.7109375" style="444" customWidth="1"/>
    <col min="8708" max="8960" width="9.140625" style="444"/>
    <col min="8961" max="8961" width="7.85546875" style="444" customWidth="1"/>
    <col min="8962" max="8962" width="70.7109375" style="444" customWidth="1"/>
    <col min="8963" max="8963" width="25.7109375" style="444" customWidth="1"/>
    <col min="8964" max="9216" width="9.140625" style="444"/>
    <col min="9217" max="9217" width="7.85546875" style="444" customWidth="1"/>
    <col min="9218" max="9218" width="70.7109375" style="444" customWidth="1"/>
    <col min="9219" max="9219" width="25.7109375" style="444" customWidth="1"/>
    <col min="9220" max="9472" width="9.140625" style="444"/>
    <col min="9473" max="9473" width="7.85546875" style="444" customWidth="1"/>
    <col min="9474" max="9474" width="70.7109375" style="444" customWidth="1"/>
    <col min="9475" max="9475" width="25.7109375" style="444" customWidth="1"/>
    <col min="9476" max="9728" width="9.140625" style="444"/>
    <col min="9729" max="9729" width="7.85546875" style="444" customWidth="1"/>
    <col min="9730" max="9730" width="70.7109375" style="444" customWidth="1"/>
    <col min="9731" max="9731" width="25.7109375" style="444" customWidth="1"/>
    <col min="9732" max="9984" width="9.140625" style="444"/>
    <col min="9985" max="9985" width="7.85546875" style="444" customWidth="1"/>
    <col min="9986" max="9986" width="70.7109375" style="444" customWidth="1"/>
    <col min="9987" max="9987" width="25.7109375" style="444" customWidth="1"/>
    <col min="9988" max="10240" width="9.140625" style="444"/>
    <col min="10241" max="10241" width="7.85546875" style="444" customWidth="1"/>
    <col min="10242" max="10242" width="70.7109375" style="444" customWidth="1"/>
    <col min="10243" max="10243" width="25.7109375" style="444" customWidth="1"/>
    <col min="10244" max="10496" width="9.140625" style="444"/>
    <col min="10497" max="10497" width="7.85546875" style="444" customWidth="1"/>
    <col min="10498" max="10498" width="70.7109375" style="444" customWidth="1"/>
    <col min="10499" max="10499" width="25.7109375" style="444" customWidth="1"/>
    <col min="10500" max="10752" width="9.140625" style="444"/>
    <col min="10753" max="10753" width="7.85546875" style="444" customWidth="1"/>
    <col min="10754" max="10754" width="70.7109375" style="444" customWidth="1"/>
    <col min="10755" max="10755" width="25.7109375" style="444" customWidth="1"/>
    <col min="10756" max="11008" width="9.140625" style="444"/>
    <col min="11009" max="11009" width="7.85546875" style="444" customWidth="1"/>
    <col min="11010" max="11010" width="70.7109375" style="444" customWidth="1"/>
    <col min="11011" max="11011" width="25.7109375" style="444" customWidth="1"/>
    <col min="11012" max="11264" width="9.140625" style="444"/>
    <col min="11265" max="11265" width="7.85546875" style="444" customWidth="1"/>
    <col min="11266" max="11266" width="70.7109375" style="444" customWidth="1"/>
    <col min="11267" max="11267" width="25.7109375" style="444" customWidth="1"/>
    <col min="11268" max="11520" width="9.140625" style="444"/>
    <col min="11521" max="11521" width="7.85546875" style="444" customWidth="1"/>
    <col min="11522" max="11522" width="70.7109375" style="444" customWidth="1"/>
    <col min="11523" max="11523" width="25.7109375" style="444" customWidth="1"/>
    <col min="11524" max="11776" width="9.140625" style="444"/>
    <col min="11777" max="11777" width="7.85546875" style="444" customWidth="1"/>
    <col min="11778" max="11778" width="70.7109375" style="444" customWidth="1"/>
    <col min="11779" max="11779" width="25.7109375" style="444" customWidth="1"/>
    <col min="11780" max="12032" width="9.140625" style="444"/>
    <col min="12033" max="12033" width="7.85546875" style="444" customWidth="1"/>
    <col min="12034" max="12034" width="70.7109375" style="444" customWidth="1"/>
    <col min="12035" max="12035" width="25.7109375" style="444" customWidth="1"/>
    <col min="12036" max="12288" width="9.140625" style="444"/>
    <col min="12289" max="12289" width="7.85546875" style="444" customWidth="1"/>
    <col min="12290" max="12290" width="70.7109375" style="444" customWidth="1"/>
    <col min="12291" max="12291" width="25.7109375" style="444" customWidth="1"/>
    <col min="12292" max="12544" width="9.140625" style="444"/>
    <col min="12545" max="12545" width="7.85546875" style="444" customWidth="1"/>
    <col min="12546" max="12546" width="70.7109375" style="444" customWidth="1"/>
    <col min="12547" max="12547" width="25.7109375" style="444" customWidth="1"/>
    <col min="12548" max="12800" width="9.140625" style="444"/>
    <col min="12801" max="12801" width="7.85546875" style="444" customWidth="1"/>
    <col min="12802" max="12802" width="70.7109375" style="444" customWidth="1"/>
    <col min="12803" max="12803" width="25.7109375" style="444" customWidth="1"/>
    <col min="12804" max="13056" width="9.140625" style="444"/>
    <col min="13057" max="13057" width="7.85546875" style="444" customWidth="1"/>
    <col min="13058" max="13058" width="70.7109375" style="444" customWidth="1"/>
    <col min="13059" max="13059" width="25.7109375" style="444" customWidth="1"/>
    <col min="13060" max="13312" width="9.140625" style="444"/>
    <col min="13313" max="13313" width="7.85546875" style="444" customWidth="1"/>
    <col min="13314" max="13314" width="70.7109375" style="444" customWidth="1"/>
    <col min="13315" max="13315" width="25.7109375" style="444" customWidth="1"/>
    <col min="13316" max="13568" width="9.140625" style="444"/>
    <col min="13569" max="13569" width="7.85546875" style="444" customWidth="1"/>
    <col min="13570" max="13570" width="70.7109375" style="444" customWidth="1"/>
    <col min="13571" max="13571" width="25.7109375" style="444" customWidth="1"/>
    <col min="13572" max="13824" width="9.140625" style="444"/>
    <col min="13825" max="13825" width="7.85546875" style="444" customWidth="1"/>
    <col min="13826" max="13826" width="70.7109375" style="444" customWidth="1"/>
    <col min="13827" max="13827" width="25.7109375" style="444" customWidth="1"/>
    <col min="13828" max="14080" width="9.140625" style="444"/>
    <col min="14081" max="14081" width="7.85546875" style="444" customWidth="1"/>
    <col min="14082" max="14082" width="70.7109375" style="444" customWidth="1"/>
    <col min="14083" max="14083" width="25.7109375" style="444" customWidth="1"/>
    <col min="14084" max="14336" width="9.140625" style="444"/>
    <col min="14337" max="14337" width="7.85546875" style="444" customWidth="1"/>
    <col min="14338" max="14338" width="70.7109375" style="444" customWidth="1"/>
    <col min="14339" max="14339" width="25.7109375" style="444" customWidth="1"/>
    <col min="14340" max="14592" width="9.140625" style="444"/>
    <col min="14593" max="14593" width="7.85546875" style="444" customWidth="1"/>
    <col min="14594" max="14594" width="70.7109375" style="444" customWidth="1"/>
    <col min="14595" max="14595" width="25.7109375" style="444" customWidth="1"/>
    <col min="14596" max="14848" width="9.140625" style="444"/>
    <col min="14849" max="14849" width="7.85546875" style="444" customWidth="1"/>
    <col min="14850" max="14850" width="70.7109375" style="444" customWidth="1"/>
    <col min="14851" max="14851" width="25.7109375" style="444" customWidth="1"/>
    <col min="14852" max="15104" width="9.140625" style="444"/>
    <col min="15105" max="15105" width="7.85546875" style="444" customWidth="1"/>
    <col min="15106" max="15106" width="70.7109375" style="444" customWidth="1"/>
    <col min="15107" max="15107" width="25.7109375" style="444" customWidth="1"/>
    <col min="15108" max="15360" width="9.140625" style="444"/>
    <col min="15361" max="15361" width="7.85546875" style="444" customWidth="1"/>
    <col min="15362" max="15362" width="70.7109375" style="444" customWidth="1"/>
    <col min="15363" max="15363" width="25.7109375" style="444" customWidth="1"/>
    <col min="15364" max="15616" width="9.140625" style="444"/>
    <col min="15617" max="15617" width="7.85546875" style="444" customWidth="1"/>
    <col min="15618" max="15618" width="70.7109375" style="444" customWidth="1"/>
    <col min="15619" max="15619" width="25.7109375" style="444" customWidth="1"/>
    <col min="15620" max="15872" width="9.140625" style="444"/>
    <col min="15873" max="15873" width="7.85546875" style="444" customWidth="1"/>
    <col min="15874" max="15874" width="70.7109375" style="444" customWidth="1"/>
    <col min="15875" max="15875" width="25.7109375" style="444" customWidth="1"/>
    <col min="15876" max="16128" width="9.140625" style="444"/>
    <col min="16129" max="16129" width="7.85546875" style="444" customWidth="1"/>
    <col min="16130" max="16130" width="70.7109375" style="444" customWidth="1"/>
    <col min="16131" max="16131" width="25.7109375" style="444" customWidth="1"/>
    <col min="16132" max="16384" width="9.140625" style="444"/>
  </cols>
  <sheetData>
    <row r="1" spans="1:3" x14ac:dyDescent="0.2">
      <c r="C1" s="445" t="s">
        <v>648</v>
      </c>
    </row>
    <row r="2" spans="1:3" ht="15.75" x14ac:dyDescent="0.25">
      <c r="A2" s="446"/>
      <c r="B2" s="446"/>
      <c r="C2" s="446"/>
    </row>
    <row r="3" spans="1:3" ht="33.75" customHeight="1" x14ac:dyDescent="0.2">
      <c r="A3" s="447"/>
      <c r="B3" s="447"/>
      <c r="C3" s="447"/>
    </row>
    <row r="4" spans="1:3" ht="33.75" customHeight="1" x14ac:dyDescent="0.2">
      <c r="A4" s="447"/>
      <c r="B4" s="447"/>
      <c r="C4" s="447"/>
    </row>
    <row r="5" spans="1:3" ht="33.75" customHeight="1" x14ac:dyDescent="0.2">
      <c r="A5" s="724" t="s">
        <v>649</v>
      </c>
      <c r="B5" s="724"/>
      <c r="C5" s="724"/>
    </row>
    <row r="6" spans="1:3" ht="33.75" customHeight="1" x14ac:dyDescent="0.2">
      <c r="A6" s="447"/>
      <c r="B6" s="447"/>
      <c r="C6" s="447"/>
    </row>
    <row r="7" spans="1:3" ht="33.75" customHeight="1" x14ac:dyDescent="0.2">
      <c r="A7" s="447"/>
      <c r="B7" s="447"/>
      <c r="C7" s="447"/>
    </row>
    <row r="8" spans="1:3" ht="15.75" thickBot="1" x14ac:dyDescent="0.25">
      <c r="C8" s="445" t="s">
        <v>1</v>
      </c>
    </row>
    <row r="9" spans="1:3" ht="16.5" thickBot="1" x14ac:dyDescent="0.3">
      <c r="A9" s="448"/>
      <c r="B9" s="449" t="s">
        <v>2</v>
      </c>
      <c r="C9" s="449" t="s">
        <v>3</v>
      </c>
    </row>
    <row r="10" spans="1:3" s="453" customFormat="1" ht="43.5" customHeight="1" thickBot="1" x14ac:dyDescent="0.25">
      <c r="A10" s="450" t="s">
        <v>650</v>
      </c>
      <c r="B10" s="451" t="s">
        <v>85</v>
      </c>
      <c r="C10" s="452" t="s">
        <v>504</v>
      </c>
    </row>
    <row r="11" spans="1:3" ht="30" customHeight="1" x14ac:dyDescent="0.2">
      <c r="A11" s="454" t="s">
        <v>7</v>
      </c>
      <c r="B11" s="455" t="s">
        <v>651</v>
      </c>
      <c r="C11" s="456">
        <v>1246</v>
      </c>
    </row>
    <row r="12" spans="1:3" ht="30" customHeight="1" x14ac:dyDescent="0.2">
      <c r="A12" s="457" t="s">
        <v>8</v>
      </c>
      <c r="B12" s="458" t="s">
        <v>652</v>
      </c>
      <c r="C12" s="459">
        <v>4597</v>
      </c>
    </row>
    <row r="13" spans="1:3" ht="30" customHeight="1" x14ac:dyDescent="0.2">
      <c r="A13" s="457" t="s">
        <v>9</v>
      </c>
      <c r="B13" s="458" t="s">
        <v>653</v>
      </c>
      <c r="C13" s="460">
        <v>3412</v>
      </c>
    </row>
    <row r="14" spans="1:3" ht="30" customHeight="1" thickBot="1" x14ac:dyDescent="0.25">
      <c r="A14" s="454" t="s">
        <v>10</v>
      </c>
      <c r="B14" s="461" t="s">
        <v>853</v>
      </c>
      <c r="C14" s="462">
        <v>1247</v>
      </c>
    </row>
    <row r="15" spans="1:3" ht="30" customHeight="1" x14ac:dyDescent="0.2">
      <c r="A15" s="463" t="s">
        <v>11</v>
      </c>
      <c r="B15" s="464" t="s">
        <v>852</v>
      </c>
      <c r="C15" s="465">
        <f>SUM(C11+C12-C13-C14)</f>
        <v>1184</v>
      </c>
    </row>
    <row r="16" spans="1:3" ht="30" customHeight="1" x14ac:dyDescent="0.2">
      <c r="A16" s="457" t="s">
        <v>12</v>
      </c>
      <c r="B16" s="466" t="s">
        <v>654</v>
      </c>
      <c r="C16" s="460">
        <v>1173</v>
      </c>
    </row>
    <row r="17" spans="1:3" ht="30" customHeight="1" thickBot="1" x14ac:dyDescent="0.25">
      <c r="A17" s="467" t="s">
        <v>13</v>
      </c>
      <c r="B17" s="468" t="s">
        <v>655</v>
      </c>
      <c r="C17" s="469">
        <v>11</v>
      </c>
    </row>
  </sheetData>
  <mergeCells count="1">
    <mergeCell ref="A5:C5"/>
  </mergeCells>
  <conditionalFormatting sqref="C15">
    <cfRule type="cellIs" dxfId="0" priority="1" stopIfTrue="1" operator="notEqual">
      <formula>SUM(C16:C17)</formula>
    </cfRule>
  </conditionalFormatting>
  <printOptions horizontalCentered="1"/>
  <pageMargins left="0.78740157480314965" right="0.78740157480314965" top="0.98425196850393704" bottom="0.98425196850393704" header="0.78740157480314965" footer="0.78740157480314965"/>
  <pageSetup paperSize="9" scale="92" orientation="portrait" r:id="rId1"/>
  <headerFooter alignWithMargins="0">
    <oddFooter>&amp;L&amp;D&amp;C&amp;P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C252A-EE36-49CF-84D7-8DCC6D34AC14}">
  <dimension ref="A1:Q21"/>
  <sheetViews>
    <sheetView view="pageBreakPreview" zoomScaleNormal="120" zoomScaleSheetLayoutView="100" workbookViewId="0">
      <selection activeCell="O34" sqref="O34"/>
    </sheetView>
  </sheetViews>
  <sheetFormatPr defaultRowHeight="12" customHeight="1" x14ac:dyDescent="0.2"/>
  <cols>
    <col min="1" max="1" width="3.5703125" style="470" customWidth="1"/>
    <col min="2" max="2" width="27.42578125" style="471" customWidth="1"/>
    <col min="3" max="3" width="9.85546875" style="472" bestFit="1" customWidth="1"/>
    <col min="4" max="15" width="7.85546875" style="471" bestFit="1" customWidth="1"/>
    <col min="16" max="17" width="7.85546875" style="471" customWidth="1"/>
    <col min="18" max="23" width="6.7109375" style="471" customWidth="1"/>
    <col min="24" max="25" width="7.7109375" style="471" customWidth="1"/>
    <col min="26" max="256" width="9.140625" style="471"/>
    <col min="257" max="257" width="3.5703125" style="471" customWidth="1"/>
    <col min="258" max="258" width="38.140625" style="471" customWidth="1"/>
    <col min="259" max="259" width="9.85546875" style="471" bestFit="1" customWidth="1"/>
    <col min="260" max="271" width="7.85546875" style="471" bestFit="1" customWidth="1"/>
    <col min="272" max="273" width="7.85546875" style="471" customWidth="1"/>
    <col min="274" max="279" width="6.7109375" style="471" customWidth="1"/>
    <col min="280" max="281" width="7.7109375" style="471" customWidth="1"/>
    <col min="282" max="512" width="9.140625" style="471"/>
    <col min="513" max="513" width="3.5703125" style="471" customWidth="1"/>
    <col min="514" max="514" width="38.140625" style="471" customWidth="1"/>
    <col min="515" max="515" width="9.85546875" style="471" bestFit="1" customWidth="1"/>
    <col min="516" max="527" width="7.85546875" style="471" bestFit="1" customWidth="1"/>
    <col min="528" max="529" width="7.85546875" style="471" customWidth="1"/>
    <col min="530" max="535" width="6.7109375" style="471" customWidth="1"/>
    <col min="536" max="537" width="7.7109375" style="471" customWidth="1"/>
    <col min="538" max="768" width="9.140625" style="471"/>
    <col min="769" max="769" width="3.5703125" style="471" customWidth="1"/>
    <col min="770" max="770" width="38.140625" style="471" customWidth="1"/>
    <col min="771" max="771" width="9.85546875" style="471" bestFit="1" customWidth="1"/>
    <col min="772" max="783" width="7.85546875" style="471" bestFit="1" customWidth="1"/>
    <col min="784" max="785" width="7.85546875" style="471" customWidth="1"/>
    <col min="786" max="791" width="6.7109375" style="471" customWidth="1"/>
    <col min="792" max="793" width="7.7109375" style="471" customWidth="1"/>
    <col min="794" max="1024" width="9.140625" style="471"/>
    <col min="1025" max="1025" width="3.5703125" style="471" customWidth="1"/>
    <col min="1026" max="1026" width="38.140625" style="471" customWidth="1"/>
    <col min="1027" max="1027" width="9.85546875" style="471" bestFit="1" customWidth="1"/>
    <col min="1028" max="1039" width="7.85546875" style="471" bestFit="1" customWidth="1"/>
    <col min="1040" max="1041" width="7.85546875" style="471" customWidth="1"/>
    <col min="1042" max="1047" width="6.7109375" style="471" customWidth="1"/>
    <col min="1048" max="1049" width="7.7109375" style="471" customWidth="1"/>
    <col min="1050" max="1280" width="9.140625" style="471"/>
    <col min="1281" max="1281" width="3.5703125" style="471" customWidth="1"/>
    <col min="1282" max="1282" width="38.140625" style="471" customWidth="1"/>
    <col min="1283" max="1283" width="9.85546875" style="471" bestFit="1" customWidth="1"/>
    <col min="1284" max="1295" width="7.85546875" style="471" bestFit="1" customWidth="1"/>
    <col min="1296" max="1297" width="7.85546875" style="471" customWidth="1"/>
    <col min="1298" max="1303" width="6.7109375" style="471" customWidth="1"/>
    <col min="1304" max="1305" width="7.7109375" style="471" customWidth="1"/>
    <col min="1306" max="1536" width="9.140625" style="471"/>
    <col min="1537" max="1537" width="3.5703125" style="471" customWidth="1"/>
    <col min="1538" max="1538" width="38.140625" style="471" customWidth="1"/>
    <col min="1539" max="1539" width="9.85546875" style="471" bestFit="1" customWidth="1"/>
    <col min="1540" max="1551" width="7.85546875" style="471" bestFit="1" customWidth="1"/>
    <col min="1552" max="1553" width="7.85546875" style="471" customWidth="1"/>
    <col min="1554" max="1559" width="6.7109375" style="471" customWidth="1"/>
    <col min="1560" max="1561" width="7.7109375" style="471" customWidth="1"/>
    <col min="1562" max="1792" width="9.140625" style="471"/>
    <col min="1793" max="1793" width="3.5703125" style="471" customWidth="1"/>
    <col min="1794" max="1794" width="38.140625" style="471" customWidth="1"/>
    <col min="1795" max="1795" width="9.85546875" style="471" bestFit="1" customWidth="1"/>
    <col min="1796" max="1807" width="7.85546875" style="471" bestFit="1" customWidth="1"/>
    <col min="1808" max="1809" width="7.85546875" style="471" customWidth="1"/>
    <col min="1810" max="1815" width="6.7109375" style="471" customWidth="1"/>
    <col min="1816" max="1817" width="7.7109375" style="471" customWidth="1"/>
    <col min="1818" max="2048" width="9.140625" style="471"/>
    <col min="2049" max="2049" width="3.5703125" style="471" customWidth="1"/>
    <col min="2050" max="2050" width="38.140625" style="471" customWidth="1"/>
    <col min="2051" max="2051" width="9.85546875" style="471" bestFit="1" customWidth="1"/>
    <col min="2052" max="2063" width="7.85546875" style="471" bestFit="1" customWidth="1"/>
    <col min="2064" max="2065" width="7.85546875" style="471" customWidth="1"/>
    <col min="2066" max="2071" width="6.7109375" style="471" customWidth="1"/>
    <col min="2072" max="2073" width="7.7109375" style="471" customWidth="1"/>
    <col min="2074" max="2304" width="9.140625" style="471"/>
    <col min="2305" max="2305" width="3.5703125" style="471" customWidth="1"/>
    <col min="2306" max="2306" width="38.140625" style="471" customWidth="1"/>
    <col min="2307" max="2307" width="9.85546875" style="471" bestFit="1" customWidth="1"/>
    <col min="2308" max="2319" width="7.85546875" style="471" bestFit="1" customWidth="1"/>
    <col min="2320" max="2321" width="7.85546875" style="471" customWidth="1"/>
    <col min="2322" max="2327" width="6.7109375" style="471" customWidth="1"/>
    <col min="2328" max="2329" width="7.7109375" style="471" customWidth="1"/>
    <col min="2330" max="2560" width="9.140625" style="471"/>
    <col min="2561" max="2561" width="3.5703125" style="471" customWidth="1"/>
    <col min="2562" max="2562" width="38.140625" style="471" customWidth="1"/>
    <col min="2563" max="2563" width="9.85546875" style="471" bestFit="1" customWidth="1"/>
    <col min="2564" max="2575" width="7.85546875" style="471" bestFit="1" customWidth="1"/>
    <col min="2576" max="2577" width="7.85546875" style="471" customWidth="1"/>
    <col min="2578" max="2583" width="6.7109375" style="471" customWidth="1"/>
    <col min="2584" max="2585" width="7.7109375" style="471" customWidth="1"/>
    <col min="2586" max="2816" width="9.140625" style="471"/>
    <col min="2817" max="2817" width="3.5703125" style="471" customWidth="1"/>
    <col min="2818" max="2818" width="38.140625" style="471" customWidth="1"/>
    <col min="2819" max="2819" width="9.85546875" style="471" bestFit="1" customWidth="1"/>
    <col min="2820" max="2831" width="7.85546875" style="471" bestFit="1" customWidth="1"/>
    <col min="2832" max="2833" width="7.85546875" style="471" customWidth="1"/>
    <col min="2834" max="2839" width="6.7109375" style="471" customWidth="1"/>
    <col min="2840" max="2841" width="7.7109375" style="471" customWidth="1"/>
    <col min="2842" max="3072" width="9.140625" style="471"/>
    <col min="3073" max="3073" width="3.5703125" style="471" customWidth="1"/>
    <col min="3074" max="3074" width="38.140625" style="471" customWidth="1"/>
    <col min="3075" max="3075" width="9.85546875" style="471" bestFit="1" customWidth="1"/>
    <col min="3076" max="3087" width="7.85546875" style="471" bestFit="1" customWidth="1"/>
    <col min="3088" max="3089" width="7.85546875" style="471" customWidth="1"/>
    <col min="3090" max="3095" width="6.7109375" style="471" customWidth="1"/>
    <col min="3096" max="3097" width="7.7109375" style="471" customWidth="1"/>
    <col min="3098" max="3328" width="9.140625" style="471"/>
    <col min="3329" max="3329" width="3.5703125" style="471" customWidth="1"/>
    <col min="3330" max="3330" width="38.140625" style="471" customWidth="1"/>
    <col min="3331" max="3331" width="9.85546875" style="471" bestFit="1" customWidth="1"/>
    <col min="3332" max="3343" width="7.85546875" style="471" bestFit="1" customWidth="1"/>
    <col min="3344" max="3345" width="7.85546875" style="471" customWidth="1"/>
    <col min="3346" max="3351" width="6.7109375" style="471" customWidth="1"/>
    <col min="3352" max="3353" width="7.7109375" style="471" customWidth="1"/>
    <col min="3354" max="3584" width="9.140625" style="471"/>
    <col min="3585" max="3585" width="3.5703125" style="471" customWidth="1"/>
    <col min="3586" max="3586" width="38.140625" style="471" customWidth="1"/>
    <col min="3587" max="3587" width="9.85546875" style="471" bestFit="1" customWidth="1"/>
    <col min="3588" max="3599" width="7.85546875" style="471" bestFit="1" customWidth="1"/>
    <col min="3600" max="3601" width="7.85546875" style="471" customWidth="1"/>
    <col min="3602" max="3607" width="6.7109375" style="471" customWidth="1"/>
    <col min="3608" max="3609" width="7.7109375" style="471" customWidth="1"/>
    <col min="3610" max="3840" width="9.140625" style="471"/>
    <col min="3841" max="3841" width="3.5703125" style="471" customWidth="1"/>
    <col min="3842" max="3842" width="38.140625" style="471" customWidth="1"/>
    <col min="3843" max="3843" width="9.85546875" style="471" bestFit="1" customWidth="1"/>
    <col min="3844" max="3855" width="7.85546875" style="471" bestFit="1" customWidth="1"/>
    <col min="3856" max="3857" width="7.85546875" style="471" customWidth="1"/>
    <col min="3858" max="3863" width="6.7109375" style="471" customWidth="1"/>
    <col min="3864" max="3865" width="7.7109375" style="471" customWidth="1"/>
    <col min="3866" max="4096" width="9.140625" style="471"/>
    <col min="4097" max="4097" width="3.5703125" style="471" customWidth="1"/>
    <col min="4098" max="4098" width="38.140625" style="471" customWidth="1"/>
    <col min="4099" max="4099" width="9.85546875" style="471" bestFit="1" customWidth="1"/>
    <col min="4100" max="4111" width="7.85546875" style="471" bestFit="1" customWidth="1"/>
    <col min="4112" max="4113" width="7.85546875" style="471" customWidth="1"/>
    <col min="4114" max="4119" width="6.7109375" style="471" customWidth="1"/>
    <col min="4120" max="4121" width="7.7109375" style="471" customWidth="1"/>
    <col min="4122" max="4352" width="9.140625" style="471"/>
    <col min="4353" max="4353" width="3.5703125" style="471" customWidth="1"/>
    <col min="4354" max="4354" width="38.140625" style="471" customWidth="1"/>
    <col min="4355" max="4355" width="9.85546875" style="471" bestFit="1" customWidth="1"/>
    <col min="4356" max="4367" width="7.85546875" style="471" bestFit="1" customWidth="1"/>
    <col min="4368" max="4369" width="7.85546875" style="471" customWidth="1"/>
    <col min="4370" max="4375" width="6.7109375" style="471" customWidth="1"/>
    <col min="4376" max="4377" width="7.7109375" style="471" customWidth="1"/>
    <col min="4378" max="4608" width="9.140625" style="471"/>
    <col min="4609" max="4609" width="3.5703125" style="471" customWidth="1"/>
    <col min="4610" max="4610" width="38.140625" style="471" customWidth="1"/>
    <col min="4611" max="4611" width="9.85546875" style="471" bestFit="1" customWidth="1"/>
    <col min="4612" max="4623" width="7.85546875" style="471" bestFit="1" customWidth="1"/>
    <col min="4624" max="4625" width="7.85546875" style="471" customWidth="1"/>
    <col min="4626" max="4631" width="6.7109375" style="471" customWidth="1"/>
    <col min="4632" max="4633" width="7.7109375" style="471" customWidth="1"/>
    <col min="4634" max="4864" width="9.140625" style="471"/>
    <col min="4865" max="4865" width="3.5703125" style="471" customWidth="1"/>
    <col min="4866" max="4866" width="38.140625" style="471" customWidth="1"/>
    <col min="4867" max="4867" width="9.85546875" style="471" bestFit="1" customWidth="1"/>
    <col min="4868" max="4879" width="7.85546875" style="471" bestFit="1" customWidth="1"/>
    <col min="4880" max="4881" width="7.85546875" style="471" customWidth="1"/>
    <col min="4882" max="4887" width="6.7109375" style="471" customWidth="1"/>
    <col min="4888" max="4889" width="7.7109375" style="471" customWidth="1"/>
    <col min="4890" max="5120" width="9.140625" style="471"/>
    <col min="5121" max="5121" width="3.5703125" style="471" customWidth="1"/>
    <col min="5122" max="5122" width="38.140625" style="471" customWidth="1"/>
    <col min="5123" max="5123" width="9.85546875" style="471" bestFit="1" customWidth="1"/>
    <col min="5124" max="5135" width="7.85546875" style="471" bestFit="1" customWidth="1"/>
    <col min="5136" max="5137" width="7.85546875" style="471" customWidth="1"/>
    <col min="5138" max="5143" width="6.7109375" style="471" customWidth="1"/>
    <col min="5144" max="5145" width="7.7109375" style="471" customWidth="1"/>
    <col min="5146" max="5376" width="9.140625" style="471"/>
    <col min="5377" max="5377" width="3.5703125" style="471" customWidth="1"/>
    <col min="5378" max="5378" width="38.140625" style="471" customWidth="1"/>
    <col min="5379" max="5379" width="9.85546875" style="471" bestFit="1" customWidth="1"/>
    <col min="5380" max="5391" width="7.85546875" style="471" bestFit="1" customWidth="1"/>
    <col min="5392" max="5393" width="7.85546875" style="471" customWidth="1"/>
    <col min="5394" max="5399" width="6.7109375" style="471" customWidth="1"/>
    <col min="5400" max="5401" width="7.7109375" style="471" customWidth="1"/>
    <col min="5402" max="5632" width="9.140625" style="471"/>
    <col min="5633" max="5633" width="3.5703125" style="471" customWidth="1"/>
    <col min="5634" max="5634" width="38.140625" style="471" customWidth="1"/>
    <col min="5635" max="5635" width="9.85546875" style="471" bestFit="1" customWidth="1"/>
    <col min="5636" max="5647" width="7.85546875" style="471" bestFit="1" customWidth="1"/>
    <col min="5648" max="5649" width="7.85546875" style="471" customWidth="1"/>
    <col min="5650" max="5655" width="6.7109375" style="471" customWidth="1"/>
    <col min="5656" max="5657" width="7.7109375" style="471" customWidth="1"/>
    <col min="5658" max="5888" width="9.140625" style="471"/>
    <col min="5889" max="5889" width="3.5703125" style="471" customWidth="1"/>
    <col min="5890" max="5890" width="38.140625" style="471" customWidth="1"/>
    <col min="5891" max="5891" width="9.85546875" style="471" bestFit="1" customWidth="1"/>
    <col min="5892" max="5903" width="7.85546875" style="471" bestFit="1" customWidth="1"/>
    <col min="5904" max="5905" width="7.85546875" style="471" customWidth="1"/>
    <col min="5906" max="5911" width="6.7109375" style="471" customWidth="1"/>
    <col min="5912" max="5913" width="7.7109375" style="471" customWidth="1"/>
    <col min="5914" max="6144" width="9.140625" style="471"/>
    <col min="6145" max="6145" width="3.5703125" style="471" customWidth="1"/>
    <col min="6146" max="6146" width="38.140625" style="471" customWidth="1"/>
    <col min="6147" max="6147" width="9.85546875" style="471" bestFit="1" customWidth="1"/>
    <col min="6148" max="6159" width="7.85546875" style="471" bestFit="1" customWidth="1"/>
    <col min="6160" max="6161" width="7.85546875" style="471" customWidth="1"/>
    <col min="6162" max="6167" width="6.7109375" style="471" customWidth="1"/>
    <col min="6168" max="6169" width="7.7109375" style="471" customWidth="1"/>
    <col min="6170" max="6400" width="9.140625" style="471"/>
    <col min="6401" max="6401" width="3.5703125" style="471" customWidth="1"/>
    <col min="6402" max="6402" width="38.140625" style="471" customWidth="1"/>
    <col min="6403" max="6403" width="9.85546875" style="471" bestFit="1" customWidth="1"/>
    <col min="6404" max="6415" width="7.85546875" style="471" bestFit="1" customWidth="1"/>
    <col min="6416" max="6417" width="7.85546875" style="471" customWidth="1"/>
    <col min="6418" max="6423" width="6.7109375" style="471" customWidth="1"/>
    <col min="6424" max="6425" width="7.7109375" style="471" customWidth="1"/>
    <col min="6426" max="6656" width="9.140625" style="471"/>
    <col min="6657" max="6657" width="3.5703125" style="471" customWidth="1"/>
    <col min="6658" max="6658" width="38.140625" style="471" customWidth="1"/>
    <col min="6659" max="6659" width="9.85546875" style="471" bestFit="1" customWidth="1"/>
    <col min="6660" max="6671" width="7.85546875" style="471" bestFit="1" customWidth="1"/>
    <col min="6672" max="6673" width="7.85546875" style="471" customWidth="1"/>
    <col min="6674" max="6679" width="6.7109375" style="471" customWidth="1"/>
    <col min="6680" max="6681" width="7.7109375" style="471" customWidth="1"/>
    <col min="6682" max="6912" width="9.140625" style="471"/>
    <col min="6913" max="6913" width="3.5703125" style="471" customWidth="1"/>
    <col min="6914" max="6914" width="38.140625" style="471" customWidth="1"/>
    <col min="6915" max="6915" width="9.85546875" style="471" bestFit="1" customWidth="1"/>
    <col min="6916" max="6927" width="7.85546875" style="471" bestFit="1" customWidth="1"/>
    <col min="6928" max="6929" width="7.85546875" style="471" customWidth="1"/>
    <col min="6930" max="6935" width="6.7109375" style="471" customWidth="1"/>
    <col min="6936" max="6937" width="7.7109375" style="471" customWidth="1"/>
    <col min="6938" max="7168" width="9.140625" style="471"/>
    <col min="7169" max="7169" width="3.5703125" style="471" customWidth="1"/>
    <col min="7170" max="7170" width="38.140625" style="471" customWidth="1"/>
    <col min="7171" max="7171" width="9.85546875" style="471" bestFit="1" customWidth="1"/>
    <col min="7172" max="7183" width="7.85546875" style="471" bestFit="1" customWidth="1"/>
    <col min="7184" max="7185" width="7.85546875" style="471" customWidth="1"/>
    <col min="7186" max="7191" width="6.7109375" style="471" customWidth="1"/>
    <col min="7192" max="7193" width="7.7109375" style="471" customWidth="1"/>
    <col min="7194" max="7424" width="9.140625" style="471"/>
    <col min="7425" max="7425" width="3.5703125" style="471" customWidth="1"/>
    <col min="7426" max="7426" width="38.140625" style="471" customWidth="1"/>
    <col min="7427" max="7427" width="9.85546875" style="471" bestFit="1" customWidth="1"/>
    <col min="7428" max="7439" width="7.85546875" style="471" bestFit="1" customWidth="1"/>
    <col min="7440" max="7441" width="7.85546875" style="471" customWidth="1"/>
    <col min="7442" max="7447" width="6.7109375" style="471" customWidth="1"/>
    <col min="7448" max="7449" width="7.7109375" style="471" customWidth="1"/>
    <col min="7450" max="7680" width="9.140625" style="471"/>
    <col min="7681" max="7681" width="3.5703125" style="471" customWidth="1"/>
    <col min="7682" max="7682" width="38.140625" style="471" customWidth="1"/>
    <col min="7683" max="7683" width="9.85546875" style="471" bestFit="1" customWidth="1"/>
    <col min="7684" max="7695" width="7.85546875" style="471" bestFit="1" customWidth="1"/>
    <col min="7696" max="7697" width="7.85546875" style="471" customWidth="1"/>
    <col min="7698" max="7703" width="6.7109375" style="471" customWidth="1"/>
    <col min="7704" max="7705" width="7.7109375" style="471" customWidth="1"/>
    <col min="7706" max="7936" width="9.140625" style="471"/>
    <col min="7937" max="7937" width="3.5703125" style="471" customWidth="1"/>
    <col min="7938" max="7938" width="38.140625" style="471" customWidth="1"/>
    <col min="7939" max="7939" width="9.85546875" style="471" bestFit="1" customWidth="1"/>
    <col min="7940" max="7951" width="7.85546875" style="471" bestFit="1" customWidth="1"/>
    <col min="7952" max="7953" width="7.85546875" style="471" customWidth="1"/>
    <col min="7954" max="7959" width="6.7109375" style="471" customWidth="1"/>
    <col min="7960" max="7961" width="7.7109375" style="471" customWidth="1"/>
    <col min="7962" max="8192" width="9.140625" style="471"/>
    <col min="8193" max="8193" width="3.5703125" style="471" customWidth="1"/>
    <col min="8194" max="8194" width="38.140625" style="471" customWidth="1"/>
    <col min="8195" max="8195" width="9.85546875" style="471" bestFit="1" customWidth="1"/>
    <col min="8196" max="8207" width="7.85546875" style="471" bestFit="1" customWidth="1"/>
    <col min="8208" max="8209" width="7.85546875" style="471" customWidth="1"/>
    <col min="8210" max="8215" width="6.7109375" style="471" customWidth="1"/>
    <col min="8216" max="8217" width="7.7109375" style="471" customWidth="1"/>
    <col min="8218" max="8448" width="9.140625" style="471"/>
    <col min="8449" max="8449" width="3.5703125" style="471" customWidth="1"/>
    <col min="8450" max="8450" width="38.140625" style="471" customWidth="1"/>
    <col min="8451" max="8451" width="9.85546875" style="471" bestFit="1" customWidth="1"/>
    <col min="8452" max="8463" width="7.85546875" style="471" bestFit="1" customWidth="1"/>
    <col min="8464" max="8465" width="7.85546875" style="471" customWidth="1"/>
    <col min="8466" max="8471" width="6.7109375" style="471" customWidth="1"/>
    <col min="8472" max="8473" width="7.7109375" style="471" customWidth="1"/>
    <col min="8474" max="8704" width="9.140625" style="471"/>
    <col min="8705" max="8705" width="3.5703125" style="471" customWidth="1"/>
    <col min="8706" max="8706" width="38.140625" style="471" customWidth="1"/>
    <col min="8707" max="8707" width="9.85546875" style="471" bestFit="1" customWidth="1"/>
    <col min="8708" max="8719" width="7.85546875" style="471" bestFit="1" customWidth="1"/>
    <col min="8720" max="8721" width="7.85546875" style="471" customWidth="1"/>
    <col min="8722" max="8727" width="6.7109375" style="471" customWidth="1"/>
    <col min="8728" max="8729" width="7.7109375" style="471" customWidth="1"/>
    <col min="8730" max="8960" width="9.140625" style="471"/>
    <col min="8961" max="8961" width="3.5703125" style="471" customWidth="1"/>
    <col min="8962" max="8962" width="38.140625" style="471" customWidth="1"/>
    <col min="8963" max="8963" width="9.85546875" style="471" bestFit="1" customWidth="1"/>
    <col min="8964" max="8975" width="7.85546875" style="471" bestFit="1" customWidth="1"/>
    <col min="8976" max="8977" width="7.85546875" style="471" customWidth="1"/>
    <col min="8978" max="8983" width="6.7109375" style="471" customWidth="1"/>
    <col min="8984" max="8985" width="7.7109375" style="471" customWidth="1"/>
    <col min="8986" max="9216" width="9.140625" style="471"/>
    <col min="9217" max="9217" width="3.5703125" style="471" customWidth="1"/>
    <col min="9218" max="9218" width="38.140625" style="471" customWidth="1"/>
    <col min="9219" max="9219" width="9.85546875" style="471" bestFit="1" customWidth="1"/>
    <col min="9220" max="9231" width="7.85546875" style="471" bestFit="1" customWidth="1"/>
    <col min="9232" max="9233" width="7.85546875" style="471" customWidth="1"/>
    <col min="9234" max="9239" width="6.7109375" style="471" customWidth="1"/>
    <col min="9240" max="9241" width="7.7109375" style="471" customWidth="1"/>
    <col min="9242" max="9472" width="9.140625" style="471"/>
    <col min="9473" max="9473" width="3.5703125" style="471" customWidth="1"/>
    <col min="9474" max="9474" width="38.140625" style="471" customWidth="1"/>
    <col min="9475" max="9475" width="9.85546875" style="471" bestFit="1" customWidth="1"/>
    <col min="9476" max="9487" width="7.85546875" style="471" bestFit="1" customWidth="1"/>
    <col min="9488" max="9489" width="7.85546875" style="471" customWidth="1"/>
    <col min="9490" max="9495" width="6.7109375" style="471" customWidth="1"/>
    <col min="9496" max="9497" width="7.7109375" style="471" customWidth="1"/>
    <col min="9498" max="9728" width="9.140625" style="471"/>
    <col min="9729" max="9729" width="3.5703125" style="471" customWidth="1"/>
    <col min="9730" max="9730" width="38.140625" style="471" customWidth="1"/>
    <col min="9731" max="9731" width="9.85546875" style="471" bestFit="1" customWidth="1"/>
    <col min="9732" max="9743" width="7.85546875" style="471" bestFit="1" customWidth="1"/>
    <col min="9744" max="9745" width="7.85546875" style="471" customWidth="1"/>
    <col min="9746" max="9751" width="6.7109375" style="471" customWidth="1"/>
    <col min="9752" max="9753" width="7.7109375" style="471" customWidth="1"/>
    <col min="9754" max="9984" width="9.140625" style="471"/>
    <col min="9985" max="9985" width="3.5703125" style="471" customWidth="1"/>
    <col min="9986" max="9986" width="38.140625" style="471" customWidth="1"/>
    <col min="9987" max="9987" width="9.85546875" style="471" bestFit="1" customWidth="1"/>
    <col min="9988" max="9999" width="7.85546875" style="471" bestFit="1" customWidth="1"/>
    <col min="10000" max="10001" width="7.85546875" style="471" customWidth="1"/>
    <col min="10002" max="10007" width="6.7109375" style="471" customWidth="1"/>
    <col min="10008" max="10009" width="7.7109375" style="471" customWidth="1"/>
    <col min="10010" max="10240" width="9.140625" style="471"/>
    <col min="10241" max="10241" width="3.5703125" style="471" customWidth="1"/>
    <col min="10242" max="10242" width="38.140625" style="471" customWidth="1"/>
    <col min="10243" max="10243" width="9.85546875" style="471" bestFit="1" customWidth="1"/>
    <col min="10244" max="10255" width="7.85546875" style="471" bestFit="1" customWidth="1"/>
    <col min="10256" max="10257" width="7.85546875" style="471" customWidth="1"/>
    <col min="10258" max="10263" width="6.7109375" style="471" customWidth="1"/>
    <col min="10264" max="10265" width="7.7109375" style="471" customWidth="1"/>
    <col min="10266" max="10496" width="9.140625" style="471"/>
    <col min="10497" max="10497" width="3.5703125" style="471" customWidth="1"/>
    <col min="10498" max="10498" width="38.140625" style="471" customWidth="1"/>
    <col min="10499" max="10499" width="9.85546875" style="471" bestFit="1" customWidth="1"/>
    <col min="10500" max="10511" width="7.85546875" style="471" bestFit="1" customWidth="1"/>
    <col min="10512" max="10513" width="7.85546875" style="471" customWidth="1"/>
    <col min="10514" max="10519" width="6.7109375" style="471" customWidth="1"/>
    <col min="10520" max="10521" width="7.7109375" style="471" customWidth="1"/>
    <col min="10522" max="10752" width="9.140625" style="471"/>
    <col min="10753" max="10753" width="3.5703125" style="471" customWidth="1"/>
    <col min="10754" max="10754" width="38.140625" style="471" customWidth="1"/>
    <col min="10755" max="10755" width="9.85546875" style="471" bestFit="1" customWidth="1"/>
    <col min="10756" max="10767" width="7.85546875" style="471" bestFit="1" customWidth="1"/>
    <col min="10768" max="10769" width="7.85546875" style="471" customWidth="1"/>
    <col min="10770" max="10775" width="6.7109375" style="471" customWidth="1"/>
    <col min="10776" max="10777" width="7.7109375" style="471" customWidth="1"/>
    <col min="10778" max="11008" width="9.140625" style="471"/>
    <col min="11009" max="11009" width="3.5703125" style="471" customWidth="1"/>
    <col min="11010" max="11010" width="38.140625" style="471" customWidth="1"/>
    <col min="11011" max="11011" width="9.85546875" style="471" bestFit="1" customWidth="1"/>
    <col min="11012" max="11023" width="7.85546875" style="471" bestFit="1" customWidth="1"/>
    <col min="11024" max="11025" width="7.85546875" style="471" customWidth="1"/>
    <col min="11026" max="11031" width="6.7109375" style="471" customWidth="1"/>
    <col min="11032" max="11033" width="7.7109375" style="471" customWidth="1"/>
    <col min="11034" max="11264" width="9.140625" style="471"/>
    <col min="11265" max="11265" width="3.5703125" style="471" customWidth="1"/>
    <col min="11266" max="11266" width="38.140625" style="471" customWidth="1"/>
    <col min="11267" max="11267" width="9.85546875" style="471" bestFit="1" customWidth="1"/>
    <col min="11268" max="11279" width="7.85546875" style="471" bestFit="1" customWidth="1"/>
    <col min="11280" max="11281" width="7.85546875" style="471" customWidth="1"/>
    <col min="11282" max="11287" width="6.7109375" style="471" customWidth="1"/>
    <col min="11288" max="11289" width="7.7109375" style="471" customWidth="1"/>
    <col min="11290" max="11520" width="9.140625" style="471"/>
    <col min="11521" max="11521" width="3.5703125" style="471" customWidth="1"/>
    <col min="11522" max="11522" width="38.140625" style="471" customWidth="1"/>
    <col min="11523" max="11523" width="9.85546875" style="471" bestFit="1" customWidth="1"/>
    <col min="11524" max="11535" width="7.85546875" style="471" bestFit="1" customWidth="1"/>
    <col min="11536" max="11537" width="7.85546875" style="471" customWidth="1"/>
    <col min="11538" max="11543" width="6.7109375" style="471" customWidth="1"/>
    <col min="11544" max="11545" width="7.7109375" style="471" customWidth="1"/>
    <col min="11546" max="11776" width="9.140625" style="471"/>
    <col min="11777" max="11777" width="3.5703125" style="471" customWidth="1"/>
    <col min="11778" max="11778" width="38.140625" style="471" customWidth="1"/>
    <col min="11779" max="11779" width="9.85546875" style="471" bestFit="1" customWidth="1"/>
    <col min="11780" max="11791" width="7.85546875" style="471" bestFit="1" customWidth="1"/>
    <col min="11792" max="11793" width="7.85546875" style="471" customWidth="1"/>
    <col min="11794" max="11799" width="6.7109375" style="471" customWidth="1"/>
    <col min="11800" max="11801" width="7.7109375" style="471" customWidth="1"/>
    <col min="11802" max="12032" width="9.140625" style="471"/>
    <col min="12033" max="12033" width="3.5703125" style="471" customWidth="1"/>
    <col min="12034" max="12034" width="38.140625" style="471" customWidth="1"/>
    <col min="12035" max="12035" width="9.85546875" style="471" bestFit="1" customWidth="1"/>
    <col min="12036" max="12047" width="7.85546875" style="471" bestFit="1" customWidth="1"/>
    <col min="12048" max="12049" width="7.85546875" style="471" customWidth="1"/>
    <col min="12050" max="12055" width="6.7109375" style="471" customWidth="1"/>
    <col min="12056" max="12057" width="7.7109375" style="471" customWidth="1"/>
    <col min="12058" max="12288" width="9.140625" style="471"/>
    <col min="12289" max="12289" width="3.5703125" style="471" customWidth="1"/>
    <col min="12290" max="12290" width="38.140625" style="471" customWidth="1"/>
    <col min="12291" max="12291" width="9.85546875" style="471" bestFit="1" customWidth="1"/>
    <col min="12292" max="12303" width="7.85546875" style="471" bestFit="1" customWidth="1"/>
    <col min="12304" max="12305" width="7.85546875" style="471" customWidth="1"/>
    <col min="12306" max="12311" width="6.7109375" style="471" customWidth="1"/>
    <col min="12312" max="12313" width="7.7109375" style="471" customWidth="1"/>
    <col min="12314" max="12544" width="9.140625" style="471"/>
    <col min="12545" max="12545" width="3.5703125" style="471" customWidth="1"/>
    <col min="12546" max="12546" width="38.140625" style="471" customWidth="1"/>
    <col min="12547" max="12547" width="9.85546875" style="471" bestFit="1" customWidth="1"/>
    <col min="12548" max="12559" width="7.85546875" style="471" bestFit="1" customWidth="1"/>
    <col min="12560" max="12561" width="7.85546875" style="471" customWidth="1"/>
    <col min="12562" max="12567" width="6.7109375" style="471" customWidth="1"/>
    <col min="12568" max="12569" width="7.7109375" style="471" customWidth="1"/>
    <col min="12570" max="12800" width="9.140625" style="471"/>
    <col min="12801" max="12801" width="3.5703125" style="471" customWidth="1"/>
    <col min="12802" max="12802" width="38.140625" style="471" customWidth="1"/>
    <col min="12803" max="12803" width="9.85546875" style="471" bestFit="1" customWidth="1"/>
    <col min="12804" max="12815" width="7.85546875" style="471" bestFit="1" customWidth="1"/>
    <col min="12816" max="12817" width="7.85546875" style="471" customWidth="1"/>
    <col min="12818" max="12823" width="6.7109375" style="471" customWidth="1"/>
    <col min="12824" max="12825" width="7.7109375" style="471" customWidth="1"/>
    <col min="12826" max="13056" width="9.140625" style="471"/>
    <col min="13057" max="13057" width="3.5703125" style="471" customWidth="1"/>
    <col min="13058" max="13058" width="38.140625" style="471" customWidth="1"/>
    <col min="13059" max="13059" width="9.85546875" style="471" bestFit="1" customWidth="1"/>
    <col min="13060" max="13071" width="7.85546875" style="471" bestFit="1" customWidth="1"/>
    <col min="13072" max="13073" width="7.85546875" style="471" customWidth="1"/>
    <col min="13074" max="13079" width="6.7109375" style="471" customWidth="1"/>
    <col min="13080" max="13081" width="7.7109375" style="471" customWidth="1"/>
    <col min="13082" max="13312" width="9.140625" style="471"/>
    <col min="13313" max="13313" width="3.5703125" style="471" customWidth="1"/>
    <col min="13314" max="13314" width="38.140625" style="471" customWidth="1"/>
    <col min="13315" max="13315" width="9.85546875" style="471" bestFit="1" customWidth="1"/>
    <col min="13316" max="13327" width="7.85546875" style="471" bestFit="1" customWidth="1"/>
    <col min="13328" max="13329" width="7.85546875" style="471" customWidth="1"/>
    <col min="13330" max="13335" width="6.7109375" style="471" customWidth="1"/>
    <col min="13336" max="13337" width="7.7109375" style="471" customWidth="1"/>
    <col min="13338" max="13568" width="9.140625" style="471"/>
    <col min="13569" max="13569" width="3.5703125" style="471" customWidth="1"/>
    <col min="13570" max="13570" width="38.140625" style="471" customWidth="1"/>
    <col min="13571" max="13571" width="9.85546875" style="471" bestFit="1" customWidth="1"/>
    <col min="13572" max="13583" width="7.85546875" style="471" bestFit="1" customWidth="1"/>
    <col min="13584" max="13585" width="7.85546875" style="471" customWidth="1"/>
    <col min="13586" max="13591" width="6.7109375" style="471" customWidth="1"/>
    <col min="13592" max="13593" width="7.7109375" style="471" customWidth="1"/>
    <col min="13594" max="13824" width="9.140625" style="471"/>
    <col min="13825" max="13825" width="3.5703125" style="471" customWidth="1"/>
    <col min="13826" max="13826" width="38.140625" style="471" customWidth="1"/>
    <col min="13827" max="13827" width="9.85546875" style="471" bestFit="1" customWidth="1"/>
    <col min="13828" max="13839" width="7.85546875" style="471" bestFit="1" customWidth="1"/>
    <col min="13840" max="13841" width="7.85546875" style="471" customWidth="1"/>
    <col min="13842" max="13847" width="6.7109375" style="471" customWidth="1"/>
    <col min="13848" max="13849" width="7.7109375" style="471" customWidth="1"/>
    <col min="13850" max="14080" width="9.140625" style="471"/>
    <col min="14081" max="14081" width="3.5703125" style="471" customWidth="1"/>
    <col min="14082" max="14082" width="38.140625" style="471" customWidth="1"/>
    <col min="14083" max="14083" width="9.85546875" style="471" bestFit="1" customWidth="1"/>
    <col min="14084" max="14095" width="7.85546875" style="471" bestFit="1" customWidth="1"/>
    <col min="14096" max="14097" width="7.85546875" style="471" customWidth="1"/>
    <col min="14098" max="14103" width="6.7109375" style="471" customWidth="1"/>
    <col min="14104" max="14105" width="7.7109375" style="471" customWidth="1"/>
    <col min="14106" max="14336" width="9.140625" style="471"/>
    <col min="14337" max="14337" width="3.5703125" style="471" customWidth="1"/>
    <col min="14338" max="14338" width="38.140625" style="471" customWidth="1"/>
    <col min="14339" max="14339" width="9.85546875" style="471" bestFit="1" customWidth="1"/>
    <col min="14340" max="14351" width="7.85546875" style="471" bestFit="1" customWidth="1"/>
    <col min="14352" max="14353" width="7.85546875" style="471" customWidth="1"/>
    <col min="14354" max="14359" width="6.7109375" style="471" customWidth="1"/>
    <col min="14360" max="14361" width="7.7109375" style="471" customWidth="1"/>
    <col min="14362" max="14592" width="9.140625" style="471"/>
    <col min="14593" max="14593" width="3.5703125" style="471" customWidth="1"/>
    <col min="14594" max="14594" width="38.140625" style="471" customWidth="1"/>
    <col min="14595" max="14595" width="9.85546875" style="471" bestFit="1" customWidth="1"/>
    <col min="14596" max="14607" width="7.85546875" style="471" bestFit="1" customWidth="1"/>
    <col min="14608" max="14609" width="7.85546875" style="471" customWidth="1"/>
    <col min="14610" max="14615" width="6.7109375" style="471" customWidth="1"/>
    <col min="14616" max="14617" width="7.7109375" style="471" customWidth="1"/>
    <col min="14618" max="14848" width="9.140625" style="471"/>
    <col min="14849" max="14849" width="3.5703125" style="471" customWidth="1"/>
    <col min="14850" max="14850" width="38.140625" style="471" customWidth="1"/>
    <col min="14851" max="14851" width="9.85546875" style="471" bestFit="1" customWidth="1"/>
    <col min="14852" max="14863" width="7.85546875" style="471" bestFit="1" customWidth="1"/>
    <col min="14864" max="14865" width="7.85546875" style="471" customWidth="1"/>
    <col min="14866" max="14871" width="6.7109375" style="471" customWidth="1"/>
    <col min="14872" max="14873" width="7.7109375" style="471" customWidth="1"/>
    <col min="14874" max="15104" width="9.140625" style="471"/>
    <col min="15105" max="15105" width="3.5703125" style="471" customWidth="1"/>
    <col min="15106" max="15106" width="38.140625" style="471" customWidth="1"/>
    <col min="15107" max="15107" width="9.85546875" style="471" bestFit="1" customWidth="1"/>
    <col min="15108" max="15119" width="7.85546875" style="471" bestFit="1" customWidth="1"/>
    <col min="15120" max="15121" width="7.85546875" style="471" customWidth="1"/>
    <col min="15122" max="15127" width="6.7109375" style="471" customWidth="1"/>
    <col min="15128" max="15129" width="7.7109375" style="471" customWidth="1"/>
    <col min="15130" max="15360" width="9.140625" style="471"/>
    <col min="15361" max="15361" width="3.5703125" style="471" customWidth="1"/>
    <col min="15362" max="15362" width="38.140625" style="471" customWidth="1"/>
    <col min="15363" max="15363" width="9.85546875" style="471" bestFit="1" customWidth="1"/>
    <col min="15364" max="15375" width="7.85546875" style="471" bestFit="1" customWidth="1"/>
    <col min="15376" max="15377" width="7.85546875" style="471" customWidth="1"/>
    <col min="15378" max="15383" width="6.7109375" style="471" customWidth="1"/>
    <col min="15384" max="15385" width="7.7109375" style="471" customWidth="1"/>
    <col min="15386" max="15616" width="9.140625" style="471"/>
    <col min="15617" max="15617" width="3.5703125" style="471" customWidth="1"/>
    <col min="15618" max="15618" width="38.140625" style="471" customWidth="1"/>
    <col min="15619" max="15619" width="9.85546875" style="471" bestFit="1" customWidth="1"/>
    <col min="15620" max="15631" width="7.85546875" style="471" bestFit="1" customWidth="1"/>
    <col min="15632" max="15633" width="7.85546875" style="471" customWidth="1"/>
    <col min="15634" max="15639" width="6.7109375" style="471" customWidth="1"/>
    <col min="15640" max="15641" width="7.7109375" style="471" customWidth="1"/>
    <col min="15642" max="15872" width="9.140625" style="471"/>
    <col min="15873" max="15873" width="3.5703125" style="471" customWidth="1"/>
    <col min="15874" max="15874" width="38.140625" style="471" customWidth="1"/>
    <col min="15875" max="15875" width="9.85546875" style="471" bestFit="1" customWidth="1"/>
    <col min="15876" max="15887" width="7.85546875" style="471" bestFit="1" customWidth="1"/>
    <col min="15888" max="15889" width="7.85546875" style="471" customWidth="1"/>
    <col min="15890" max="15895" width="6.7109375" style="471" customWidth="1"/>
    <col min="15896" max="15897" width="7.7109375" style="471" customWidth="1"/>
    <col min="15898" max="16128" width="9.140625" style="471"/>
    <col min="16129" max="16129" width="3.5703125" style="471" customWidth="1"/>
    <col min="16130" max="16130" width="38.140625" style="471" customWidth="1"/>
    <col min="16131" max="16131" width="9.85546875" style="471" bestFit="1" customWidth="1"/>
    <col min="16132" max="16143" width="7.85546875" style="471" bestFit="1" customWidth="1"/>
    <col min="16144" max="16145" width="7.85546875" style="471" customWidth="1"/>
    <col min="16146" max="16151" width="6.7109375" style="471" customWidth="1"/>
    <col min="16152" max="16153" width="7.7109375" style="471" customWidth="1"/>
    <col min="16154" max="16384" width="9.140625" style="471"/>
  </cols>
  <sheetData>
    <row r="1" spans="1:17" ht="12" customHeight="1" x14ac:dyDescent="0.2">
      <c r="N1" s="473"/>
      <c r="Q1" s="474" t="s">
        <v>656</v>
      </c>
    </row>
    <row r="2" spans="1:17" ht="15" customHeight="1" x14ac:dyDescent="0.2">
      <c r="A2" s="733" t="s">
        <v>657</v>
      </c>
      <c r="B2" s="733"/>
      <c r="C2" s="733"/>
      <c r="D2" s="733"/>
      <c r="E2" s="733"/>
      <c r="F2" s="733"/>
      <c r="G2" s="733"/>
      <c r="H2" s="733"/>
      <c r="I2" s="733"/>
      <c r="J2" s="733"/>
      <c r="K2" s="733"/>
      <c r="L2" s="733"/>
      <c r="M2" s="733"/>
      <c r="N2" s="733"/>
      <c r="O2" s="733"/>
      <c r="P2" s="733"/>
      <c r="Q2" s="733"/>
    </row>
    <row r="3" spans="1:17" ht="15" customHeight="1" x14ac:dyDescent="0.2">
      <c r="A3" s="733" t="s">
        <v>658</v>
      </c>
      <c r="B3" s="733"/>
      <c r="C3" s="733"/>
      <c r="D3" s="733"/>
      <c r="E3" s="733"/>
      <c r="F3" s="733"/>
      <c r="G3" s="733"/>
      <c r="H3" s="733"/>
      <c r="I3" s="733"/>
      <c r="J3" s="733"/>
      <c r="K3" s="733"/>
      <c r="L3" s="733"/>
      <c r="M3" s="733"/>
      <c r="N3" s="733"/>
      <c r="O3" s="733"/>
      <c r="P3" s="733"/>
      <c r="Q3" s="733"/>
    </row>
    <row r="4" spans="1:17" ht="33" customHeight="1" thickBot="1" x14ac:dyDescent="0.25">
      <c r="Q4" s="474" t="s">
        <v>1</v>
      </c>
    </row>
    <row r="5" spans="1:17" ht="33" customHeight="1" thickBot="1" x14ac:dyDescent="0.25">
      <c r="A5" s="475"/>
      <c r="B5" s="476" t="s">
        <v>2</v>
      </c>
      <c r="C5" s="477" t="s">
        <v>3</v>
      </c>
      <c r="D5" s="477" t="s">
        <v>4</v>
      </c>
      <c r="E5" s="477" t="s">
        <v>5</v>
      </c>
      <c r="F5" s="477" t="s">
        <v>6</v>
      </c>
      <c r="G5" s="477" t="s">
        <v>86</v>
      </c>
      <c r="H5" s="477" t="s">
        <v>87</v>
      </c>
      <c r="I5" s="477" t="s">
        <v>246</v>
      </c>
      <c r="J5" s="477" t="s">
        <v>290</v>
      </c>
      <c r="K5" s="477" t="s">
        <v>247</v>
      </c>
      <c r="L5" s="477" t="s">
        <v>291</v>
      </c>
      <c r="M5" s="477" t="s">
        <v>292</v>
      </c>
      <c r="N5" s="477" t="s">
        <v>293</v>
      </c>
      <c r="O5" s="477" t="s">
        <v>294</v>
      </c>
      <c r="P5" s="477" t="s">
        <v>295</v>
      </c>
      <c r="Q5" s="477" t="s">
        <v>296</v>
      </c>
    </row>
    <row r="6" spans="1:17" s="480" customFormat="1" ht="12" customHeight="1" x14ac:dyDescent="0.15">
      <c r="A6" s="734" t="s">
        <v>659</v>
      </c>
      <c r="B6" s="735" t="s">
        <v>85</v>
      </c>
      <c r="C6" s="478" t="s">
        <v>660</v>
      </c>
      <c r="D6" s="479" t="s">
        <v>662</v>
      </c>
      <c r="E6" s="479" t="s">
        <v>663</v>
      </c>
      <c r="F6" s="479" t="s">
        <v>664</v>
      </c>
      <c r="G6" s="479" t="s">
        <v>665</v>
      </c>
      <c r="H6" s="479" t="s">
        <v>666</v>
      </c>
      <c r="I6" s="479" t="s">
        <v>667</v>
      </c>
      <c r="J6" s="479" t="s">
        <v>668</v>
      </c>
      <c r="K6" s="479" t="s">
        <v>669</v>
      </c>
      <c r="L6" s="479" t="s">
        <v>784</v>
      </c>
      <c r="M6" s="479" t="s">
        <v>786</v>
      </c>
      <c r="N6" s="479" t="s">
        <v>789</v>
      </c>
      <c r="O6" s="479" t="s">
        <v>805</v>
      </c>
      <c r="P6" s="479" t="s">
        <v>839</v>
      </c>
      <c r="Q6" s="479" t="s">
        <v>851</v>
      </c>
    </row>
    <row r="7" spans="1:17" s="480" customFormat="1" ht="12" customHeight="1" thickBot="1" x14ac:dyDescent="0.2">
      <c r="A7" s="730"/>
      <c r="B7" s="736"/>
      <c r="C7" s="481" t="s">
        <v>670</v>
      </c>
      <c r="D7" s="482" t="s">
        <v>671</v>
      </c>
      <c r="E7" s="482" t="s">
        <v>671</v>
      </c>
      <c r="F7" s="482" t="s">
        <v>671</v>
      </c>
      <c r="G7" s="482" t="s">
        <v>671</v>
      </c>
      <c r="H7" s="482" t="s">
        <v>671</v>
      </c>
      <c r="I7" s="482" t="s">
        <v>671</v>
      </c>
      <c r="J7" s="482" t="s">
        <v>671</v>
      </c>
      <c r="K7" s="482" t="s">
        <v>671</v>
      </c>
      <c r="L7" s="482" t="s">
        <v>671</v>
      </c>
      <c r="M7" s="482" t="s">
        <v>671</v>
      </c>
      <c r="N7" s="482" t="s">
        <v>671</v>
      </c>
      <c r="O7" s="482" t="s">
        <v>671</v>
      </c>
      <c r="P7" s="483" t="s">
        <v>671</v>
      </c>
      <c r="Q7" s="484" t="s">
        <v>671</v>
      </c>
    </row>
    <row r="8" spans="1:17" ht="12" customHeight="1" x14ac:dyDescent="0.2">
      <c r="A8" s="725">
        <v>1</v>
      </c>
      <c r="B8" s="485"/>
      <c r="C8" s="486"/>
      <c r="D8" s="487"/>
      <c r="E8" s="487"/>
      <c r="F8" s="487"/>
      <c r="G8" s="487"/>
      <c r="H8" s="487"/>
      <c r="I8" s="487"/>
      <c r="J8" s="487"/>
      <c r="K8" s="487"/>
      <c r="L8" s="487"/>
      <c r="M8" s="487"/>
      <c r="N8" s="487"/>
      <c r="O8" s="487"/>
      <c r="P8" s="487"/>
      <c r="Q8" s="488"/>
    </row>
    <row r="9" spans="1:17" ht="12" customHeight="1" thickBot="1" x14ac:dyDescent="0.25">
      <c r="A9" s="726"/>
      <c r="B9" s="489"/>
      <c r="C9" s="490">
        <f>SUM(D9:E9)</f>
        <v>0</v>
      </c>
      <c r="D9" s="491"/>
      <c r="E9" s="491"/>
      <c r="F9" s="492"/>
      <c r="G9" s="492"/>
      <c r="H9" s="492"/>
      <c r="I9" s="492"/>
      <c r="J9" s="492"/>
      <c r="K9" s="492"/>
      <c r="L9" s="492"/>
      <c r="M9" s="492"/>
      <c r="N9" s="492"/>
      <c r="O9" s="492"/>
      <c r="P9" s="492"/>
      <c r="Q9" s="493"/>
    </row>
    <row r="10" spans="1:17" ht="12" customHeight="1" x14ac:dyDescent="0.2">
      <c r="A10" s="725">
        <v>2</v>
      </c>
      <c r="B10" s="494"/>
      <c r="C10" s="495"/>
      <c r="D10" s="487"/>
      <c r="E10" s="487"/>
      <c r="F10" s="487"/>
      <c r="G10" s="487"/>
      <c r="H10" s="487"/>
      <c r="I10" s="487"/>
      <c r="J10" s="487"/>
      <c r="K10" s="487"/>
      <c r="L10" s="487"/>
      <c r="M10" s="487"/>
      <c r="N10" s="487"/>
      <c r="O10" s="487"/>
      <c r="P10" s="487"/>
      <c r="Q10" s="488"/>
    </row>
    <row r="11" spans="1:17" ht="12" customHeight="1" x14ac:dyDescent="0.2">
      <c r="A11" s="726"/>
      <c r="B11" s="489"/>
      <c r="C11" s="496">
        <f>SUM(D11:O11)</f>
        <v>0</v>
      </c>
      <c r="D11" s="491"/>
      <c r="E11" s="491"/>
      <c r="F11" s="491"/>
      <c r="G11" s="491"/>
      <c r="H11" s="491"/>
      <c r="I11" s="491"/>
      <c r="J11" s="491"/>
      <c r="K11" s="491"/>
      <c r="L11" s="491"/>
      <c r="M11" s="491"/>
      <c r="N11" s="491"/>
      <c r="O11" s="492"/>
      <c r="P11" s="492"/>
      <c r="Q11" s="493"/>
    </row>
    <row r="12" spans="1:17" ht="12" customHeight="1" thickBot="1" x14ac:dyDescent="0.25">
      <c r="A12" s="730"/>
      <c r="B12" s="497"/>
      <c r="C12" s="498">
        <f>SUM(D12:O12)</f>
        <v>0</v>
      </c>
      <c r="D12" s="491"/>
      <c r="E12" s="491"/>
      <c r="F12" s="491"/>
      <c r="G12" s="491"/>
      <c r="H12" s="491"/>
      <c r="I12" s="491"/>
      <c r="J12" s="491"/>
      <c r="K12" s="491"/>
      <c r="L12" s="491"/>
      <c r="M12" s="499"/>
      <c r="N12" s="499"/>
      <c r="O12" s="500"/>
      <c r="P12" s="500"/>
      <c r="Q12" s="501"/>
    </row>
    <row r="13" spans="1:17" ht="12" customHeight="1" x14ac:dyDescent="0.2">
      <c r="A13" s="726">
        <v>3</v>
      </c>
      <c r="B13" s="489"/>
      <c r="C13" s="731">
        <f>SUM(D13:E15)</f>
        <v>0</v>
      </c>
      <c r="D13" s="727"/>
      <c r="E13" s="727"/>
      <c r="F13" s="727"/>
      <c r="G13" s="727"/>
      <c r="H13" s="727"/>
      <c r="I13" s="727"/>
      <c r="J13" s="727"/>
      <c r="K13" s="727"/>
      <c r="L13" s="727"/>
      <c r="M13" s="492"/>
      <c r="N13" s="492"/>
      <c r="O13" s="492"/>
      <c r="P13" s="492"/>
      <c r="Q13" s="493"/>
    </row>
    <row r="14" spans="1:17" ht="12" customHeight="1" x14ac:dyDescent="0.2">
      <c r="A14" s="726"/>
      <c r="B14" s="489"/>
      <c r="C14" s="731"/>
      <c r="D14" s="728"/>
      <c r="E14" s="728"/>
      <c r="F14" s="728"/>
      <c r="G14" s="728"/>
      <c r="H14" s="728"/>
      <c r="I14" s="728"/>
      <c r="J14" s="728"/>
      <c r="K14" s="728"/>
      <c r="L14" s="728"/>
      <c r="M14" s="492"/>
      <c r="N14" s="492"/>
      <c r="O14" s="492"/>
      <c r="P14" s="492"/>
      <c r="Q14" s="493"/>
    </row>
    <row r="15" spans="1:17" ht="12" customHeight="1" thickBot="1" x14ac:dyDescent="0.25">
      <c r="A15" s="730"/>
      <c r="B15" s="497"/>
      <c r="C15" s="732"/>
      <c r="D15" s="729"/>
      <c r="E15" s="729"/>
      <c r="F15" s="729"/>
      <c r="G15" s="729"/>
      <c r="H15" s="729"/>
      <c r="I15" s="729"/>
      <c r="J15" s="729"/>
      <c r="K15" s="729"/>
      <c r="L15" s="729"/>
      <c r="M15" s="500"/>
      <c r="N15" s="500"/>
      <c r="O15" s="500"/>
      <c r="P15" s="500"/>
      <c r="Q15" s="501"/>
    </row>
    <row r="16" spans="1:17" ht="12" customHeight="1" x14ac:dyDescent="0.2">
      <c r="A16" s="725">
        <v>4</v>
      </c>
      <c r="B16" s="485"/>
      <c r="C16" s="502"/>
      <c r="D16" s="503"/>
      <c r="E16" s="503"/>
      <c r="F16" s="503"/>
      <c r="G16" s="503"/>
      <c r="H16" s="503"/>
      <c r="I16" s="503"/>
      <c r="J16" s="503"/>
      <c r="K16" s="503"/>
      <c r="L16" s="503"/>
      <c r="M16" s="503"/>
      <c r="N16" s="503"/>
      <c r="O16" s="503"/>
      <c r="P16" s="504"/>
      <c r="Q16" s="488"/>
    </row>
    <row r="17" spans="1:17" ht="12" customHeight="1" x14ac:dyDescent="0.2">
      <c r="A17" s="726"/>
      <c r="B17" s="489"/>
      <c r="C17" s="502">
        <f>SUM(D17:Q17)</f>
        <v>0</v>
      </c>
      <c r="D17" s="491"/>
      <c r="E17" s="491"/>
      <c r="F17" s="491"/>
      <c r="G17" s="491"/>
      <c r="H17" s="491"/>
      <c r="I17" s="491"/>
      <c r="J17" s="491"/>
      <c r="K17" s="491"/>
      <c r="L17" s="491"/>
      <c r="M17" s="491"/>
      <c r="N17" s="491"/>
      <c r="O17" s="491"/>
      <c r="P17" s="491"/>
      <c r="Q17" s="505"/>
    </row>
    <row r="18" spans="1:17" ht="12" customHeight="1" thickBot="1" x14ac:dyDescent="0.25">
      <c r="A18" s="730"/>
      <c r="B18" s="497"/>
      <c r="C18" s="502">
        <f>SUM(D18:Q18)</f>
        <v>0</v>
      </c>
      <c r="D18" s="491"/>
      <c r="E18" s="491"/>
      <c r="F18" s="491"/>
      <c r="G18" s="491"/>
      <c r="H18" s="491"/>
      <c r="I18" s="491"/>
      <c r="J18" s="491"/>
      <c r="K18" s="491"/>
      <c r="L18" s="491"/>
      <c r="M18" s="491"/>
      <c r="N18" s="491"/>
      <c r="O18" s="491"/>
      <c r="P18" s="491"/>
      <c r="Q18" s="491"/>
    </row>
    <row r="19" spans="1:17" ht="12" customHeight="1" x14ac:dyDescent="0.2">
      <c r="A19" s="725">
        <v>5</v>
      </c>
      <c r="B19" s="485"/>
      <c r="C19" s="486"/>
      <c r="D19" s="487"/>
      <c r="E19" s="487"/>
      <c r="F19" s="487"/>
      <c r="G19" s="487"/>
      <c r="H19" s="487"/>
      <c r="I19" s="487"/>
      <c r="J19" s="487"/>
      <c r="K19" s="487"/>
      <c r="L19" s="487"/>
      <c r="M19" s="487"/>
      <c r="N19" s="487"/>
      <c r="O19" s="487"/>
      <c r="P19" s="487"/>
      <c r="Q19" s="488"/>
    </row>
    <row r="20" spans="1:17" ht="12" customHeight="1" thickBot="1" x14ac:dyDescent="0.25">
      <c r="A20" s="726"/>
      <c r="B20" s="489"/>
      <c r="C20" s="490">
        <f>SUM(D20:K20)</f>
        <v>0</v>
      </c>
      <c r="D20" s="491"/>
      <c r="E20" s="491"/>
      <c r="F20" s="491"/>
      <c r="G20" s="491"/>
      <c r="H20" s="491"/>
      <c r="I20" s="491"/>
      <c r="J20" s="491"/>
      <c r="K20" s="491"/>
      <c r="L20" s="492"/>
      <c r="M20" s="492"/>
      <c r="N20" s="492"/>
      <c r="O20" s="492"/>
      <c r="P20" s="492"/>
      <c r="Q20" s="493"/>
    </row>
    <row r="21" spans="1:17" s="509" customFormat="1" ht="12" customHeight="1" thickBot="1" x14ac:dyDescent="0.2">
      <c r="A21" s="506">
        <v>6</v>
      </c>
      <c r="B21" s="507" t="s">
        <v>672</v>
      </c>
      <c r="C21" s="508">
        <f>SUM(D21:Q21)</f>
        <v>0</v>
      </c>
      <c r="D21" s="508">
        <f t="shared" ref="D21:Q21" si="0">SUM(D8:D20)</f>
        <v>0</v>
      </c>
      <c r="E21" s="508">
        <f t="shared" si="0"/>
        <v>0</v>
      </c>
      <c r="F21" s="508">
        <f t="shared" si="0"/>
        <v>0</v>
      </c>
      <c r="G21" s="508">
        <f t="shared" si="0"/>
        <v>0</v>
      </c>
      <c r="H21" s="508">
        <f t="shared" si="0"/>
        <v>0</v>
      </c>
      <c r="I21" s="508">
        <f t="shared" si="0"/>
        <v>0</v>
      </c>
      <c r="J21" s="508">
        <f t="shared" si="0"/>
        <v>0</v>
      </c>
      <c r="K21" s="508">
        <f t="shared" si="0"/>
        <v>0</v>
      </c>
      <c r="L21" s="508">
        <f t="shared" si="0"/>
        <v>0</v>
      </c>
      <c r="M21" s="508">
        <f t="shared" si="0"/>
        <v>0</v>
      </c>
      <c r="N21" s="508">
        <f t="shared" si="0"/>
        <v>0</v>
      </c>
      <c r="O21" s="508">
        <f t="shared" si="0"/>
        <v>0</v>
      </c>
      <c r="P21" s="508">
        <f t="shared" si="0"/>
        <v>0</v>
      </c>
      <c r="Q21" s="508">
        <f t="shared" si="0"/>
        <v>0</v>
      </c>
    </row>
  </sheetData>
  <mergeCells count="19">
    <mergeCell ref="A10:A12"/>
    <mergeCell ref="A2:Q2"/>
    <mergeCell ref="A3:Q3"/>
    <mergeCell ref="A6:A7"/>
    <mergeCell ref="B6:B7"/>
    <mergeCell ref="A8:A9"/>
    <mergeCell ref="L13:L15"/>
    <mergeCell ref="A16:A18"/>
    <mergeCell ref="A13:A15"/>
    <mergeCell ref="C13:C15"/>
    <mergeCell ref="D13:D15"/>
    <mergeCell ref="E13:E15"/>
    <mergeCell ref="F13:F15"/>
    <mergeCell ref="G13:G15"/>
    <mergeCell ref="A19:A20"/>
    <mergeCell ref="H13:H15"/>
    <mergeCell ref="I13:I15"/>
    <mergeCell ref="J13:J15"/>
    <mergeCell ref="K13:K15"/>
  </mergeCells>
  <phoneticPr fontId="42" type="noConversion"/>
  <printOptions horizontalCentered="1"/>
  <pageMargins left="0.39370078740157483" right="0.39370078740157483" top="0.78740157480314965" bottom="0.78740157480314965" header="0.51181102362204722" footer="0.51181102362204722"/>
  <pageSetup paperSize="9" scale="91" firstPageNumber="58" orientation="landscape" r:id="rId1"/>
  <headerFooter alignWithMargins="0">
    <oddFooter>&amp;L&amp;D&amp;C&amp;P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4293-8B1C-48FF-930A-182B0E42E4FC}">
  <dimension ref="A1:C26"/>
  <sheetViews>
    <sheetView view="pageBreakPreview" zoomScaleNormal="100" zoomScaleSheetLayoutView="100" workbookViewId="0">
      <selection activeCell="F9" sqref="F9"/>
    </sheetView>
  </sheetViews>
  <sheetFormatPr defaultRowHeight="15" x14ac:dyDescent="0.25"/>
  <cols>
    <col min="1" max="1" width="5" style="510" customWidth="1"/>
    <col min="2" max="2" width="85.7109375" style="511" customWidth="1"/>
    <col min="3" max="3" width="18.140625" style="511" customWidth="1"/>
    <col min="4" max="256" width="9.140625" style="511"/>
    <col min="257" max="257" width="5" style="511" customWidth="1"/>
    <col min="258" max="258" width="85.7109375" style="511" customWidth="1"/>
    <col min="259" max="259" width="18.140625" style="511" customWidth="1"/>
    <col min="260" max="512" width="9.140625" style="511"/>
    <col min="513" max="513" width="5" style="511" customWidth="1"/>
    <col min="514" max="514" width="85.7109375" style="511" customWidth="1"/>
    <col min="515" max="515" width="18.140625" style="511" customWidth="1"/>
    <col min="516" max="768" width="9.140625" style="511"/>
    <col min="769" max="769" width="5" style="511" customWidth="1"/>
    <col min="770" max="770" width="85.7109375" style="511" customWidth="1"/>
    <col min="771" max="771" width="18.140625" style="511" customWidth="1"/>
    <col min="772" max="1024" width="9.140625" style="511"/>
    <col min="1025" max="1025" width="5" style="511" customWidth="1"/>
    <col min="1026" max="1026" width="85.7109375" style="511" customWidth="1"/>
    <col min="1027" max="1027" width="18.140625" style="511" customWidth="1"/>
    <col min="1028" max="1280" width="9.140625" style="511"/>
    <col min="1281" max="1281" width="5" style="511" customWidth="1"/>
    <col min="1282" max="1282" width="85.7109375" style="511" customWidth="1"/>
    <col min="1283" max="1283" width="18.140625" style="511" customWidth="1"/>
    <col min="1284" max="1536" width="9.140625" style="511"/>
    <col min="1537" max="1537" width="5" style="511" customWidth="1"/>
    <col min="1538" max="1538" width="85.7109375" style="511" customWidth="1"/>
    <col min="1539" max="1539" width="18.140625" style="511" customWidth="1"/>
    <col min="1540" max="1792" width="9.140625" style="511"/>
    <col min="1793" max="1793" width="5" style="511" customWidth="1"/>
    <col min="1794" max="1794" width="85.7109375" style="511" customWidth="1"/>
    <col min="1795" max="1795" width="18.140625" style="511" customWidth="1"/>
    <col min="1796" max="2048" width="9.140625" style="511"/>
    <col min="2049" max="2049" width="5" style="511" customWidth="1"/>
    <col min="2050" max="2050" width="85.7109375" style="511" customWidth="1"/>
    <col min="2051" max="2051" width="18.140625" style="511" customWidth="1"/>
    <col min="2052" max="2304" width="9.140625" style="511"/>
    <col min="2305" max="2305" width="5" style="511" customWidth="1"/>
    <col min="2306" max="2306" width="85.7109375" style="511" customWidth="1"/>
    <col min="2307" max="2307" width="18.140625" style="511" customWidth="1"/>
    <col min="2308" max="2560" width="9.140625" style="511"/>
    <col min="2561" max="2561" width="5" style="511" customWidth="1"/>
    <col min="2562" max="2562" width="85.7109375" style="511" customWidth="1"/>
    <col min="2563" max="2563" width="18.140625" style="511" customWidth="1"/>
    <col min="2564" max="2816" width="9.140625" style="511"/>
    <col min="2817" max="2817" width="5" style="511" customWidth="1"/>
    <col min="2818" max="2818" width="85.7109375" style="511" customWidth="1"/>
    <col min="2819" max="2819" width="18.140625" style="511" customWidth="1"/>
    <col min="2820" max="3072" width="9.140625" style="511"/>
    <col min="3073" max="3073" width="5" style="511" customWidth="1"/>
    <col min="3074" max="3074" width="85.7109375" style="511" customWidth="1"/>
    <col min="3075" max="3075" width="18.140625" style="511" customWidth="1"/>
    <col min="3076" max="3328" width="9.140625" style="511"/>
    <col min="3329" max="3329" width="5" style="511" customWidth="1"/>
    <col min="3330" max="3330" width="85.7109375" style="511" customWidth="1"/>
    <col min="3331" max="3331" width="18.140625" style="511" customWidth="1"/>
    <col min="3332" max="3584" width="9.140625" style="511"/>
    <col min="3585" max="3585" width="5" style="511" customWidth="1"/>
    <col min="3586" max="3586" width="85.7109375" style="511" customWidth="1"/>
    <col min="3587" max="3587" width="18.140625" style="511" customWidth="1"/>
    <col min="3588" max="3840" width="9.140625" style="511"/>
    <col min="3841" max="3841" width="5" style="511" customWidth="1"/>
    <col min="3842" max="3842" width="85.7109375" style="511" customWidth="1"/>
    <col min="3843" max="3843" width="18.140625" style="511" customWidth="1"/>
    <col min="3844" max="4096" width="9.140625" style="511"/>
    <col min="4097" max="4097" width="5" style="511" customWidth="1"/>
    <col min="4098" max="4098" width="85.7109375" style="511" customWidth="1"/>
    <col min="4099" max="4099" width="18.140625" style="511" customWidth="1"/>
    <col min="4100" max="4352" width="9.140625" style="511"/>
    <col min="4353" max="4353" width="5" style="511" customWidth="1"/>
    <col min="4354" max="4354" width="85.7109375" style="511" customWidth="1"/>
    <col min="4355" max="4355" width="18.140625" style="511" customWidth="1"/>
    <col min="4356" max="4608" width="9.140625" style="511"/>
    <col min="4609" max="4609" width="5" style="511" customWidth="1"/>
    <col min="4610" max="4610" width="85.7109375" style="511" customWidth="1"/>
    <col min="4611" max="4611" width="18.140625" style="511" customWidth="1"/>
    <col min="4612" max="4864" width="9.140625" style="511"/>
    <col min="4865" max="4865" width="5" style="511" customWidth="1"/>
    <col min="4866" max="4866" width="85.7109375" style="511" customWidth="1"/>
    <col min="4867" max="4867" width="18.140625" style="511" customWidth="1"/>
    <col min="4868" max="5120" width="9.140625" style="511"/>
    <col min="5121" max="5121" width="5" style="511" customWidth="1"/>
    <col min="5122" max="5122" width="85.7109375" style="511" customWidth="1"/>
    <col min="5123" max="5123" width="18.140625" style="511" customWidth="1"/>
    <col min="5124" max="5376" width="9.140625" style="511"/>
    <col min="5377" max="5377" width="5" style="511" customWidth="1"/>
    <col min="5378" max="5378" width="85.7109375" style="511" customWidth="1"/>
    <col min="5379" max="5379" width="18.140625" style="511" customWidth="1"/>
    <col min="5380" max="5632" width="9.140625" style="511"/>
    <col min="5633" max="5633" width="5" style="511" customWidth="1"/>
    <col min="5634" max="5634" width="85.7109375" style="511" customWidth="1"/>
    <col min="5635" max="5635" width="18.140625" style="511" customWidth="1"/>
    <col min="5636" max="5888" width="9.140625" style="511"/>
    <col min="5889" max="5889" width="5" style="511" customWidth="1"/>
    <col min="5890" max="5890" width="85.7109375" style="511" customWidth="1"/>
    <col min="5891" max="5891" width="18.140625" style="511" customWidth="1"/>
    <col min="5892" max="6144" width="9.140625" style="511"/>
    <col min="6145" max="6145" width="5" style="511" customWidth="1"/>
    <col min="6146" max="6146" width="85.7109375" style="511" customWidth="1"/>
    <col min="6147" max="6147" width="18.140625" style="511" customWidth="1"/>
    <col min="6148" max="6400" width="9.140625" style="511"/>
    <col min="6401" max="6401" width="5" style="511" customWidth="1"/>
    <col min="6402" max="6402" width="85.7109375" style="511" customWidth="1"/>
    <col min="6403" max="6403" width="18.140625" style="511" customWidth="1"/>
    <col min="6404" max="6656" width="9.140625" style="511"/>
    <col min="6657" max="6657" width="5" style="511" customWidth="1"/>
    <col min="6658" max="6658" width="85.7109375" style="511" customWidth="1"/>
    <col min="6659" max="6659" width="18.140625" style="511" customWidth="1"/>
    <col min="6660" max="6912" width="9.140625" style="511"/>
    <col min="6913" max="6913" width="5" style="511" customWidth="1"/>
    <col min="6914" max="6914" width="85.7109375" style="511" customWidth="1"/>
    <col min="6915" max="6915" width="18.140625" style="511" customWidth="1"/>
    <col min="6916" max="7168" width="9.140625" style="511"/>
    <col min="7169" max="7169" width="5" style="511" customWidth="1"/>
    <col min="7170" max="7170" width="85.7109375" style="511" customWidth="1"/>
    <col min="7171" max="7171" width="18.140625" style="511" customWidth="1"/>
    <col min="7172" max="7424" width="9.140625" style="511"/>
    <col min="7425" max="7425" width="5" style="511" customWidth="1"/>
    <col min="7426" max="7426" width="85.7109375" style="511" customWidth="1"/>
    <col min="7427" max="7427" width="18.140625" style="511" customWidth="1"/>
    <col min="7428" max="7680" width="9.140625" style="511"/>
    <col min="7681" max="7681" width="5" style="511" customWidth="1"/>
    <col min="7682" max="7682" width="85.7109375" style="511" customWidth="1"/>
    <col min="7683" max="7683" width="18.140625" style="511" customWidth="1"/>
    <col min="7684" max="7936" width="9.140625" style="511"/>
    <col min="7937" max="7937" width="5" style="511" customWidth="1"/>
    <col min="7938" max="7938" width="85.7109375" style="511" customWidth="1"/>
    <col min="7939" max="7939" width="18.140625" style="511" customWidth="1"/>
    <col min="7940" max="8192" width="9.140625" style="511"/>
    <col min="8193" max="8193" width="5" style="511" customWidth="1"/>
    <col min="8194" max="8194" width="85.7109375" style="511" customWidth="1"/>
    <col min="8195" max="8195" width="18.140625" style="511" customWidth="1"/>
    <col min="8196" max="8448" width="9.140625" style="511"/>
    <col min="8449" max="8449" width="5" style="511" customWidth="1"/>
    <col min="8450" max="8450" width="85.7109375" style="511" customWidth="1"/>
    <col min="8451" max="8451" width="18.140625" style="511" customWidth="1"/>
    <col min="8452" max="8704" width="9.140625" style="511"/>
    <col min="8705" max="8705" width="5" style="511" customWidth="1"/>
    <col min="8706" max="8706" width="85.7109375" style="511" customWidth="1"/>
    <col min="8707" max="8707" width="18.140625" style="511" customWidth="1"/>
    <col min="8708" max="8960" width="9.140625" style="511"/>
    <col min="8961" max="8961" width="5" style="511" customWidth="1"/>
    <col min="8962" max="8962" width="85.7109375" style="511" customWidth="1"/>
    <col min="8963" max="8963" width="18.140625" style="511" customWidth="1"/>
    <col min="8964" max="9216" width="9.140625" style="511"/>
    <col min="9217" max="9217" width="5" style="511" customWidth="1"/>
    <col min="9218" max="9218" width="85.7109375" style="511" customWidth="1"/>
    <col min="9219" max="9219" width="18.140625" style="511" customWidth="1"/>
    <col min="9220" max="9472" width="9.140625" style="511"/>
    <col min="9473" max="9473" width="5" style="511" customWidth="1"/>
    <col min="9474" max="9474" width="85.7109375" style="511" customWidth="1"/>
    <col min="9475" max="9475" width="18.140625" style="511" customWidth="1"/>
    <col min="9476" max="9728" width="9.140625" style="511"/>
    <col min="9729" max="9729" width="5" style="511" customWidth="1"/>
    <col min="9730" max="9730" width="85.7109375" style="511" customWidth="1"/>
    <col min="9731" max="9731" width="18.140625" style="511" customWidth="1"/>
    <col min="9732" max="9984" width="9.140625" style="511"/>
    <col min="9985" max="9985" width="5" style="511" customWidth="1"/>
    <col min="9986" max="9986" width="85.7109375" style="511" customWidth="1"/>
    <col min="9987" max="9987" width="18.140625" style="511" customWidth="1"/>
    <col min="9988" max="10240" width="9.140625" style="511"/>
    <col min="10241" max="10241" width="5" style="511" customWidth="1"/>
    <col min="10242" max="10242" width="85.7109375" style="511" customWidth="1"/>
    <col min="10243" max="10243" width="18.140625" style="511" customWidth="1"/>
    <col min="10244" max="10496" width="9.140625" style="511"/>
    <col min="10497" max="10497" width="5" style="511" customWidth="1"/>
    <col min="10498" max="10498" width="85.7109375" style="511" customWidth="1"/>
    <col min="10499" max="10499" width="18.140625" style="511" customWidth="1"/>
    <col min="10500" max="10752" width="9.140625" style="511"/>
    <col min="10753" max="10753" width="5" style="511" customWidth="1"/>
    <col min="10754" max="10754" width="85.7109375" style="511" customWidth="1"/>
    <col min="10755" max="10755" width="18.140625" style="511" customWidth="1"/>
    <col min="10756" max="11008" width="9.140625" style="511"/>
    <col min="11009" max="11009" width="5" style="511" customWidth="1"/>
    <col min="11010" max="11010" width="85.7109375" style="511" customWidth="1"/>
    <col min="11011" max="11011" width="18.140625" style="511" customWidth="1"/>
    <col min="11012" max="11264" width="9.140625" style="511"/>
    <col min="11265" max="11265" width="5" style="511" customWidth="1"/>
    <col min="11266" max="11266" width="85.7109375" style="511" customWidth="1"/>
    <col min="11267" max="11267" width="18.140625" style="511" customWidth="1"/>
    <col min="11268" max="11520" width="9.140625" style="511"/>
    <col min="11521" max="11521" width="5" style="511" customWidth="1"/>
    <col min="11522" max="11522" width="85.7109375" style="511" customWidth="1"/>
    <col min="11523" max="11523" width="18.140625" style="511" customWidth="1"/>
    <col min="11524" max="11776" width="9.140625" style="511"/>
    <col min="11777" max="11777" width="5" style="511" customWidth="1"/>
    <col min="11778" max="11778" width="85.7109375" style="511" customWidth="1"/>
    <col min="11779" max="11779" width="18.140625" style="511" customWidth="1"/>
    <col min="11780" max="12032" width="9.140625" style="511"/>
    <col min="12033" max="12033" width="5" style="511" customWidth="1"/>
    <col min="12034" max="12034" width="85.7109375" style="511" customWidth="1"/>
    <col min="12035" max="12035" width="18.140625" style="511" customWidth="1"/>
    <col min="12036" max="12288" width="9.140625" style="511"/>
    <col min="12289" max="12289" width="5" style="511" customWidth="1"/>
    <col min="12290" max="12290" width="85.7109375" style="511" customWidth="1"/>
    <col min="12291" max="12291" width="18.140625" style="511" customWidth="1"/>
    <col min="12292" max="12544" width="9.140625" style="511"/>
    <col min="12545" max="12545" width="5" style="511" customWidth="1"/>
    <col min="12546" max="12546" width="85.7109375" style="511" customWidth="1"/>
    <col min="12547" max="12547" width="18.140625" style="511" customWidth="1"/>
    <col min="12548" max="12800" width="9.140625" style="511"/>
    <col min="12801" max="12801" width="5" style="511" customWidth="1"/>
    <col min="12802" max="12802" width="85.7109375" style="511" customWidth="1"/>
    <col min="12803" max="12803" width="18.140625" style="511" customWidth="1"/>
    <col min="12804" max="13056" width="9.140625" style="511"/>
    <col min="13057" max="13057" width="5" style="511" customWidth="1"/>
    <col min="13058" max="13058" width="85.7109375" style="511" customWidth="1"/>
    <col min="13059" max="13059" width="18.140625" style="511" customWidth="1"/>
    <col min="13060" max="13312" width="9.140625" style="511"/>
    <col min="13313" max="13313" width="5" style="511" customWidth="1"/>
    <col min="13314" max="13314" width="85.7109375" style="511" customWidth="1"/>
    <col min="13315" max="13315" width="18.140625" style="511" customWidth="1"/>
    <col min="13316" max="13568" width="9.140625" style="511"/>
    <col min="13569" max="13569" width="5" style="511" customWidth="1"/>
    <col min="13570" max="13570" width="85.7109375" style="511" customWidth="1"/>
    <col min="13571" max="13571" width="18.140625" style="511" customWidth="1"/>
    <col min="13572" max="13824" width="9.140625" style="511"/>
    <col min="13825" max="13825" width="5" style="511" customWidth="1"/>
    <col min="13826" max="13826" width="85.7109375" style="511" customWidth="1"/>
    <col min="13827" max="13827" width="18.140625" style="511" customWidth="1"/>
    <col min="13828" max="14080" width="9.140625" style="511"/>
    <col min="14081" max="14081" width="5" style="511" customWidth="1"/>
    <col min="14082" max="14082" width="85.7109375" style="511" customWidth="1"/>
    <col min="14083" max="14083" width="18.140625" style="511" customWidth="1"/>
    <col min="14084" max="14336" width="9.140625" style="511"/>
    <col min="14337" max="14337" width="5" style="511" customWidth="1"/>
    <col min="14338" max="14338" width="85.7109375" style="511" customWidth="1"/>
    <col min="14339" max="14339" width="18.140625" style="511" customWidth="1"/>
    <col min="14340" max="14592" width="9.140625" style="511"/>
    <col min="14593" max="14593" width="5" style="511" customWidth="1"/>
    <col min="14594" max="14594" width="85.7109375" style="511" customWidth="1"/>
    <col min="14595" max="14595" width="18.140625" style="511" customWidth="1"/>
    <col min="14596" max="14848" width="9.140625" style="511"/>
    <col min="14849" max="14849" width="5" style="511" customWidth="1"/>
    <col min="14850" max="14850" width="85.7109375" style="511" customWidth="1"/>
    <col min="14851" max="14851" width="18.140625" style="511" customWidth="1"/>
    <col min="14852" max="15104" width="9.140625" style="511"/>
    <col min="15105" max="15105" width="5" style="511" customWidth="1"/>
    <col min="15106" max="15106" width="85.7109375" style="511" customWidth="1"/>
    <col min="15107" max="15107" width="18.140625" style="511" customWidth="1"/>
    <col min="15108" max="15360" width="9.140625" style="511"/>
    <col min="15361" max="15361" width="5" style="511" customWidth="1"/>
    <col min="15362" max="15362" width="85.7109375" style="511" customWidth="1"/>
    <col min="15363" max="15363" width="18.140625" style="511" customWidth="1"/>
    <col min="15364" max="15616" width="9.140625" style="511"/>
    <col min="15617" max="15617" width="5" style="511" customWidth="1"/>
    <col min="15618" max="15618" width="85.7109375" style="511" customWidth="1"/>
    <col min="15619" max="15619" width="18.140625" style="511" customWidth="1"/>
    <col min="15620" max="15872" width="9.140625" style="511"/>
    <col min="15873" max="15873" width="5" style="511" customWidth="1"/>
    <col min="15874" max="15874" width="85.7109375" style="511" customWidth="1"/>
    <col min="15875" max="15875" width="18.140625" style="511" customWidth="1"/>
    <col min="15876" max="16128" width="9.140625" style="511"/>
    <col min="16129" max="16129" width="5" style="511" customWidth="1"/>
    <col min="16130" max="16130" width="85.7109375" style="511" customWidth="1"/>
    <col min="16131" max="16131" width="18.140625" style="511" customWidth="1"/>
    <col min="16132" max="16384" width="9.140625" style="511"/>
  </cols>
  <sheetData>
    <row r="1" spans="1:3" x14ac:dyDescent="0.25">
      <c r="C1" s="512" t="s">
        <v>673</v>
      </c>
    </row>
    <row r="3" spans="1:3" ht="15.75" x14ac:dyDescent="0.25">
      <c r="A3" s="737" t="s">
        <v>674</v>
      </c>
      <c r="B3" s="737"/>
      <c r="C3" s="737"/>
    </row>
    <row r="4" spans="1:3" s="514" customFormat="1" x14ac:dyDescent="0.25">
      <c r="A4" s="513"/>
    </row>
    <row r="5" spans="1:3" s="514" customFormat="1" ht="15.75" thickBot="1" x14ac:dyDescent="0.3">
      <c r="A5" s="513"/>
      <c r="C5" s="515" t="s">
        <v>1</v>
      </c>
    </row>
    <row r="6" spans="1:3" s="519" customFormat="1" ht="14.1" customHeight="1" thickBot="1" x14ac:dyDescent="0.3">
      <c r="A6" s="516"/>
      <c r="B6" s="517" t="s">
        <v>2</v>
      </c>
      <c r="C6" s="518" t="s">
        <v>3</v>
      </c>
    </row>
    <row r="7" spans="1:3" s="519" customFormat="1" ht="32.25" thickBot="1" x14ac:dyDescent="0.3">
      <c r="A7" s="520" t="s">
        <v>7</v>
      </c>
      <c r="B7" s="521" t="s">
        <v>675</v>
      </c>
      <c r="C7" s="522" t="s">
        <v>676</v>
      </c>
    </row>
    <row r="8" spans="1:3" ht="30" customHeight="1" x14ac:dyDescent="0.25">
      <c r="A8" s="523" t="s">
        <v>8</v>
      </c>
      <c r="B8" s="524" t="s">
        <v>677</v>
      </c>
      <c r="C8" s="525"/>
    </row>
    <row r="9" spans="1:3" ht="30" customHeight="1" x14ac:dyDescent="0.25">
      <c r="A9" s="526" t="s">
        <v>9</v>
      </c>
      <c r="B9" s="527" t="s">
        <v>678</v>
      </c>
      <c r="C9" s="528"/>
    </row>
    <row r="10" spans="1:3" ht="30" customHeight="1" x14ac:dyDescent="0.25">
      <c r="A10" s="526" t="s">
        <v>10</v>
      </c>
      <c r="B10" s="527" t="s">
        <v>679</v>
      </c>
      <c r="C10" s="528"/>
    </row>
    <row r="11" spans="1:3" ht="30" customHeight="1" x14ac:dyDescent="0.25">
      <c r="A11" s="526" t="s">
        <v>11</v>
      </c>
      <c r="B11" s="527" t="s">
        <v>680</v>
      </c>
      <c r="C11" s="528"/>
    </row>
    <row r="12" spans="1:3" ht="30" customHeight="1" x14ac:dyDescent="0.25">
      <c r="A12" s="526" t="s">
        <v>12</v>
      </c>
      <c r="B12" s="527" t="s">
        <v>681</v>
      </c>
      <c r="C12" s="528">
        <f>SUM(C13:C19)</f>
        <v>0</v>
      </c>
    </row>
    <row r="13" spans="1:3" s="532" customFormat="1" ht="30" customHeight="1" x14ac:dyDescent="0.25">
      <c r="A13" s="529" t="s">
        <v>13</v>
      </c>
      <c r="B13" s="530" t="s">
        <v>682</v>
      </c>
      <c r="C13" s="531"/>
    </row>
    <row r="14" spans="1:3" s="532" customFormat="1" ht="30" customHeight="1" x14ac:dyDescent="0.25">
      <c r="A14" s="529" t="s">
        <v>14</v>
      </c>
      <c r="B14" s="533" t="s">
        <v>683</v>
      </c>
      <c r="C14" s="531"/>
    </row>
    <row r="15" spans="1:3" s="532" customFormat="1" ht="30" customHeight="1" x14ac:dyDescent="0.25">
      <c r="A15" s="529" t="s">
        <v>15</v>
      </c>
      <c r="B15" s="533" t="s">
        <v>684</v>
      </c>
      <c r="C15" s="531"/>
    </row>
    <row r="16" spans="1:3" s="532" customFormat="1" ht="30" customHeight="1" x14ac:dyDescent="0.25">
      <c r="A16" s="529" t="s">
        <v>16</v>
      </c>
      <c r="B16" s="533" t="s">
        <v>685</v>
      </c>
      <c r="C16" s="531"/>
    </row>
    <row r="17" spans="1:3" s="532" customFormat="1" ht="30" customHeight="1" x14ac:dyDescent="0.25">
      <c r="A17" s="529" t="s">
        <v>17</v>
      </c>
      <c r="B17" s="533" t="s">
        <v>686</v>
      </c>
      <c r="C17" s="531"/>
    </row>
    <row r="18" spans="1:3" s="532" customFormat="1" ht="30" customHeight="1" x14ac:dyDescent="0.25">
      <c r="A18" s="529" t="s">
        <v>18</v>
      </c>
      <c r="B18" s="533" t="s">
        <v>687</v>
      </c>
      <c r="C18" s="531"/>
    </row>
    <row r="19" spans="1:3" s="532" customFormat="1" ht="30" customHeight="1" x14ac:dyDescent="0.25">
      <c r="A19" s="529" t="s">
        <v>19</v>
      </c>
      <c r="B19" s="533" t="s">
        <v>688</v>
      </c>
      <c r="C19" s="531"/>
    </row>
    <row r="20" spans="1:3" ht="30" customHeight="1" x14ac:dyDescent="0.25">
      <c r="A20" s="526" t="s">
        <v>20</v>
      </c>
      <c r="B20" s="527" t="s">
        <v>689</v>
      </c>
      <c r="C20" s="528"/>
    </row>
    <row r="21" spans="1:3" ht="30" customHeight="1" x14ac:dyDescent="0.25">
      <c r="A21" s="526" t="s">
        <v>21</v>
      </c>
      <c r="B21" s="527" t="s">
        <v>690</v>
      </c>
      <c r="C21" s="528"/>
    </row>
    <row r="22" spans="1:3" ht="30" customHeight="1" x14ac:dyDescent="0.25">
      <c r="A22" s="526" t="s">
        <v>22</v>
      </c>
      <c r="B22" s="527" t="s">
        <v>691</v>
      </c>
      <c r="C22" s="528"/>
    </row>
    <row r="23" spans="1:3" ht="30" customHeight="1" x14ac:dyDescent="0.25">
      <c r="A23" s="526" t="s">
        <v>23</v>
      </c>
      <c r="B23" s="527" t="s">
        <v>692</v>
      </c>
      <c r="C23" s="528"/>
    </row>
    <row r="24" spans="1:3" ht="30" customHeight="1" thickBot="1" x14ac:dyDescent="0.3">
      <c r="A24" s="526" t="s">
        <v>24</v>
      </c>
      <c r="B24" s="534" t="s">
        <v>693</v>
      </c>
      <c r="C24" s="535"/>
    </row>
    <row r="25" spans="1:3" ht="30" customHeight="1" thickBot="1" x14ac:dyDescent="0.3">
      <c r="A25" s="516" t="s">
        <v>25</v>
      </c>
      <c r="B25" s="536" t="s">
        <v>244</v>
      </c>
      <c r="C25" s="537">
        <f>SUM(C8:C12,C20:C24)</f>
        <v>0</v>
      </c>
    </row>
    <row r="26" spans="1:3" ht="8.25" customHeight="1" x14ac:dyDescent="0.25">
      <c r="A26" s="538"/>
      <c r="B26" s="738"/>
      <c r="C26" s="738"/>
    </row>
  </sheetData>
  <mergeCells count="2">
    <mergeCell ref="A3:C3"/>
    <mergeCell ref="B26:C26"/>
  </mergeCells>
  <printOptions horizontalCentered="1"/>
  <pageMargins left="0.78740157480314965" right="0.78740157480314965" top="1.6141732283464567" bottom="0.98425196850393704" header="0.78740157480314965" footer="0.78740157480314965"/>
  <pageSetup paperSize="9" scale="78" firstPageNumber="48"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0906-91BE-4E8A-8149-EBC4858F0866}">
  <dimension ref="A1:J39"/>
  <sheetViews>
    <sheetView view="pageBreakPreview" zoomScaleNormal="100" zoomScaleSheetLayoutView="100" workbookViewId="0">
      <selection activeCell="M9" sqref="M9"/>
    </sheetView>
  </sheetViews>
  <sheetFormatPr defaultRowHeight="12.75" x14ac:dyDescent="0.2"/>
  <cols>
    <col min="1" max="1" width="4.140625" style="195" customWidth="1"/>
    <col min="2" max="2" width="4.7109375" style="196" customWidth="1"/>
    <col min="3" max="3" width="34.5703125" style="196" customWidth="1"/>
    <col min="4" max="8" width="11.85546875" style="196" customWidth="1"/>
    <col min="9" max="10" width="13" style="196" customWidth="1"/>
    <col min="11" max="256" width="9.140625" style="196"/>
    <col min="257" max="257" width="4.140625" style="196" customWidth="1"/>
    <col min="258" max="258" width="4.7109375" style="196" customWidth="1"/>
    <col min="259" max="259" width="34.5703125" style="196" customWidth="1"/>
    <col min="260" max="264" width="11.85546875" style="196" customWidth="1"/>
    <col min="265" max="266" width="13" style="196" customWidth="1"/>
    <col min="267" max="512" width="9.140625" style="196"/>
    <col min="513" max="513" width="4.140625" style="196" customWidth="1"/>
    <col min="514" max="514" width="4.7109375" style="196" customWidth="1"/>
    <col min="515" max="515" width="34.5703125" style="196" customWidth="1"/>
    <col min="516" max="520" width="11.85546875" style="196" customWidth="1"/>
    <col min="521" max="522" width="13" style="196" customWidth="1"/>
    <col min="523" max="768" width="9.140625" style="196"/>
    <col min="769" max="769" width="4.140625" style="196" customWidth="1"/>
    <col min="770" max="770" width="4.7109375" style="196" customWidth="1"/>
    <col min="771" max="771" width="34.5703125" style="196" customWidth="1"/>
    <col min="772" max="776" width="11.85546875" style="196" customWidth="1"/>
    <col min="777" max="778" width="13" style="196" customWidth="1"/>
    <col min="779" max="1024" width="9.140625" style="196"/>
    <col min="1025" max="1025" width="4.140625" style="196" customWidth="1"/>
    <col min="1026" max="1026" width="4.7109375" style="196" customWidth="1"/>
    <col min="1027" max="1027" width="34.5703125" style="196" customWidth="1"/>
    <col min="1028" max="1032" width="11.85546875" style="196" customWidth="1"/>
    <col min="1033" max="1034" width="13" style="196" customWidth="1"/>
    <col min="1035" max="1280" width="9.140625" style="196"/>
    <col min="1281" max="1281" width="4.140625" style="196" customWidth="1"/>
    <col min="1282" max="1282" width="4.7109375" style="196" customWidth="1"/>
    <col min="1283" max="1283" width="34.5703125" style="196" customWidth="1"/>
    <col min="1284" max="1288" width="11.85546875" style="196" customWidth="1"/>
    <col min="1289" max="1290" width="13" style="196" customWidth="1"/>
    <col min="1291" max="1536" width="9.140625" style="196"/>
    <col min="1537" max="1537" width="4.140625" style="196" customWidth="1"/>
    <col min="1538" max="1538" width="4.7109375" style="196" customWidth="1"/>
    <col min="1539" max="1539" width="34.5703125" style="196" customWidth="1"/>
    <col min="1540" max="1544" width="11.85546875" style="196" customWidth="1"/>
    <col min="1545" max="1546" width="13" style="196" customWidth="1"/>
    <col min="1547" max="1792" width="9.140625" style="196"/>
    <col min="1793" max="1793" width="4.140625" style="196" customWidth="1"/>
    <col min="1794" max="1794" width="4.7109375" style="196" customWidth="1"/>
    <col min="1795" max="1795" width="34.5703125" style="196" customWidth="1"/>
    <col min="1796" max="1800" width="11.85546875" style="196" customWidth="1"/>
    <col min="1801" max="1802" width="13" style="196" customWidth="1"/>
    <col min="1803" max="2048" width="9.140625" style="196"/>
    <col min="2049" max="2049" width="4.140625" style="196" customWidth="1"/>
    <col min="2050" max="2050" width="4.7109375" style="196" customWidth="1"/>
    <col min="2051" max="2051" width="34.5703125" style="196" customWidth="1"/>
    <col min="2052" max="2056" width="11.85546875" style="196" customWidth="1"/>
    <col min="2057" max="2058" width="13" style="196" customWidth="1"/>
    <col min="2059" max="2304" width="9.140625" style="196"/>
    <col min="2305" max="2305" width="4.140625" style="196" customWidth="1"/>
    <col min="2306" max="2306" width="4.7109375" style="196" customWidth="1"/>
    <col min="2307" max="2307" width="34.5703125" style="196" customWidth="1"/>
    <col min="2308" max="2312" width="11.85546875" style="196" customWidth="1"/>
    <col min="2313" max="2314" width="13" style="196" customWidth="1"/>
    <col min="2315" max="2560" width="9.140625" style="196"/>
    <col min="2561" max="2561" width="4.140625" style="196" customWidth="1"/>
    <col min="2562" max="2562" width="4.7109375" style="196" customWidth="1"/>
    <col min="2563" max="2563" width="34.5703125" style="196" customWidth="1"/>
    <col min="2564" max="2568" width="11.85546875" style="196" customWidth="1"/>
    <col min="2569" max="2570" width="13" style="196" customWidth="1"/>
    <col min="2571" max="2816" width="9.140625" style="196"/>
    <col min="2817" max="2817" width="4.140625" style="196" customWidth="1"/>
    <col min="2818" max="2818" width="4.7109375" style="196" customWidth="1"/>
    <col min="2819" max="2819" width="34.5703125" style="196" customWidth="1"/>
    <col min="2820" max="2824" width="11.85546875" style="196" customWidth="1"/>
    <col min="2825" max="2826" width="13" style="196" customWidth="1"/>
    <col min="2827" max="3072" width="9.140625" style="196"/>
    <col min="3073" max="3073" width="4.140625" style="196" customWidth="1"/>
    <col min="3074" max="3074" width="4.7109375" style="196" customWidth="1"/>
    <col min="3075" max="3075" width="34.5703125" style="196" customWidth="1"/>
    <col min="3076" max="3080" width="11.85546875" style="196" customWidth="1"/>
    <col min="3081" max="3082" width="13" style="196" customWidth="1"/>
    <col min="3083" max="3328" width="9.140625" style="196"/>
    <col min="3329" max="3329" width="4.140625" style="196" customWidth="1"/>
    <col min="3330" max="3330" width="4.7109375" style="196" customWidth="1"/>
    <col min="3331" max="3331" width="34.5703125" style="196" customWidth="1"/>
    <col min="3332" max="3336" width="11.85546875" style="196" customWidth="1"/>
    <col min="3337" max="3338" width="13" style="196" customWidth="1"/>
    <col min="3339" max="3584" width="9.140625" style="196"/>
    <col min="3585" max="3585" width="4.140625" style="196" customWidth="1"/>
    <col min="3586" max="3586" width="4.7109375" style="196" customWidth="1"/>
    <col min="3587" max="3587" width="34.5703125" style="196" customWidth="1"/>
    <col min="3588" max="3592" width="11.85546875" style="196" customWidth="1"/>
    <col min="3593" max="3594" width="13" style="196" customWidth="1"/>
    <col min="3595" max="3840" width="9.140625" style="196"/>
    <col min="3841" max="3841" width="4.140625" style="196" customWidth="1"/>
    <col min="3842" max="3842" width="4.7109375" style="196" customWidth="1"/>
    <col min="3843" max="3843" width="34.5703125" style="196" customWidth="1"/>
    <col min="3844" max="3848" width="11.85546875" style="196" customWidth="1"/>
    <col min="3849" max="3850" width="13" style="196" customWidth="1"/>
    <col min="3851" max="4096" width="9.140625" style="196"/>
    <col min="4097" max="4097" width="4.140625" style="196" customWidth="1"/>
    <col min="4098" max="4098" width="4.7109375" style="196" customWidth="1"/>
    <col min="4099" max="4099" width="34.5703125" style="196" customWidth="1"/>
    <col min="4100" max="4104" width="11.85546875" style="196" customWidth="1"/>
    <col min="4105" max="4106" width="13" style="196" customWidth="1"/>
    <col min="4107" max="4352" width="9.140625" style="196"/>
    <col min="4353" max="4353" width="4.140625" style="196" customWidth="1"/>
    <col min="4354" max="4354" width="4.7109375" style="196" customWidth="1"/>
    <col min="4355" max="4355" width="34.5703125" style="196" customWidth="1"/>
    <col min="4356" max="4360" width="11.85546875" style="196" customWidth="1"/>
    <col min="4361" max="4362" width="13" style="196" customWidth="1"/>
    <col min="4363" max="4608" width="9.140625" style="196"/>
    <col min="4609" max="4609" width="4.140625" style="196" customWidth="1"/>
    <col min="4610" max="4610" width="4.7109375" style="196" customWidth="1"/>
    <col min="4611" max="4611" width="34.5703125" style="196" customWidth="1"/>
    <col min="4612" max="4616" width="11.85546875" style="196" customWidth="1"/>
    <col min="4617" max="4618" width="13" style="196" customWidth="1"/>
    <col min="4619" max="4864" width="9.140625" style="196"/>
    <col min="4865" max="4865" width="4.140625" style="196" customWidth="1"/>
    <col min="4866" max="4866" width="4.7109375" style="196" customWidth="1"/>
    <col min="4867" max="4867" width="34.5703125" style="196" customWidth="1"/>
    <col min="4868" max="4872" width="11.85546875" style="196" customWidth="1"/>
    <col min="4873" max="4874" width="13" style="196" customWidth="1"/>
    <col min="4875" max="5120" width="9.140625" style="196"/>
    <col min="5121" max="5121" width="4.140625" style="196" customWidth="1"/>
    <col min="5122" max="5122" width="4.7109375" style="196" customWidth="1"/>
    <col min="5123" max="5123" width="34.5703125" style="196" customWidth="1"/>
    <col min="5124" max="5128" width="11.85546875" style="196" customWidth="1"/>
    <col min="5129" max="5130" width="13" style="196" customWidth="1"/>
    <col min="5131" max="5376" width="9.140625" style="196"/>
    <col min="5377" max="5377" width="4.140625" style="196" customWidth="1"/>
    <col min="5378" max="5378" width="4.7109375" style="196" customWidth="1"/>
    <col min="5379" max="5379" width="34.5703125" style="196" customWidth="1"/>
    <col min="5380" max="5384" width="11.85546875" style="196" customWidth="1"/>
    <col min="5385" max="5386" width="13" style="196" customWidth="1"/>
    <col min="5387" max="5632" width="9.140625" style="196"/>
    <col min="5633" max="5633" width="4.140625" style="196" customWidth="1"/>
    <col min="5634" max="5634" width="4.7109375" style="196" customWidth="1"/>
    <col min="5635" max="5635" width="34.5703125" style="196" customWidth="1"/>
    <col min="5636" max="5640" width="11.85546875" style="196" customWidth="1"/>
    <col min="5641" max="5642" width="13" style="196" customWidth="1"/>
    <col min="5643" max="5888" width="9.140625" style="196"/>
    <col min="5889" max="5889" width="4.140625" style="196" customWidth="1"/>
    <col min="5890" max="5890" width="4.7109375" style="196" customWidth="1"/>
    <col min="5891" max="5891" width="34.5703125" style="196" customWidth="1"/>
    <col min="5892" max="5896" width="11.85546875" style="196" customWidth="1"/>
    <col min="5897" max="5898" width="13" style="196" customWidth="1"/>
    <col min="5899" max="6144" width="9.140625" style="196"/>
    <col min="6145" max="6145" width="4.140625" style="196" customWidth="1"/>
    <col min="6146" max="6146" width="4.7109375" style="196" customWidth="1"/>
    <col min="6147" max="6147" width="34.5703125" style="196" customWidth="1"/>
    <col min="6148" max="6152" width="11.85546875" style="196" customWidth="1"/>
    <col min="6153" max="6154" width="13" style="196" customWidth="1"/>
    <col min="6155" max="6400" width="9.140625" style="196"/>
    <col min="6401" max="6401" width="4.140625" style="196" customWidth="1"/>
    <col min="6402" max="6402" width="4.7109375" style="196" customWidth="1"/>
    <col min="6403" max="6403" width="34.5703125" style="196" customWidth="1"/>
    <col min="6404" max="6408" width="11.85546875" style="196" customWidth="1"/>
    <col min="6409" max="6410" width="13" style="196" customWidth="1"/>
    <col min="6411" max="6656" width="9.140625" style="196"/>
    <col min="6657" max="6657" width="4.140625" style="196" customWidth="1"/>
    <col min="6658" max="6658" width="4.7109375" style="196" customWidth="1"/>
    <col min="6659" max="6659" width="34.5703125" style="196" customWidth="1"/>
    <col min="6660" max="6664" width="11.85546875" style="196" customWidth="1"/>
    <col min="6665" max="6666" width="13" style="196" customWidth="1"/>
    <col min="6667" max="6912" width="9.140625" style="196"/>
    <col min="6913" max="6913" width="4.140625" style="196" customWidth="1"/>
    <col min="6914" max="6914" width="4.7109375" style="196" customWidth="1"/>
    <col min="6915" max="6915" width="34.5703125" style="196" customWidth="1"/>
    <col min="6916" max="6920" width="11.85546875" style="196" customWidth="1"/>
    <col min="6921" max="6922" width="13" style="196" customWidth="1"/>
    <col min="6923" max="7168" width="9.140625" style="196"/>
    <col min="7169" max="7169" width="4.140625" style="196" customWidth="1"/>
    <col min="7170" max="7170" width="4.7109375" style="196" customWidth="1"/>
    <col min="7171" max="7171" width="34.5703125" style="196" customWidth="1"/>
    <col min="7172" max="7176" width="11.85546875" style="196" customWidth="1"/>
    <col min="7177" max="7178" width="13" style="196" customWidth="1"/>
    <col min="7179" max="7424" width="9.140625" style="196"/>
    <col min="7425" max="7425" width="4.140625" style="196" customWidth="1"/>
    <col min="7426" max="7426" width="4.7109375" style="196" customWidth="1"/>
    <col min="7427" max="7427" width="34.5703125" style="196" customWidth="1"/>
    <col min="7428" max="7432" width="11.85546875" style="196" customWidth="1"/>
    <col min="7433" max="7434" width="13" style="196" customWidth="1"/>
    <col min="7435" max="7680" width="9.140625" style="196"/>
    <col min="7681" max="7681" width="4.140625" style="196" customWidth="1"/>
    <col min="7682" max="7682" width="4.7109375" style="196" customWidth="1"/>
    <col min="7683" max="7683" width="34.5703125" style="196" customWidth="1"/>
    <col min="7684" max="7688" width="11.85546875" style="196" customWidth="1"/>
    <col min="7689" max="7690" width="13" style="196" customWidth="1"/>
    <col min="7691" max="7936" width="9.140625" style="196"/>
    <col min="7937" max="7937" width="4.140625" style="196" customWidth="1"/>
    <col min="7938" max="7938" width="4.7109375" style="196" customWidth="1"/>
    <col min="7939" max="7939" width="34.5703125" style="196" customWidth="1"/>
    <col min="7940" max="7944" width="11.85546875" style="196" customWidth="1"/>
    <col min="7945" max="7946" width="13" style="196" customWidth="1"/>
    <col min="7947" max="8192" width="9.140625" style="196"/>
    <col min="8193" max="8193" width="4.140625" style="196" customWidth="1"/>
    <col min="8194" max="8194" width="4.7109375" style="196" customWidth="1"/>
    <col min="8195" max="8195" width="34.5703125" style="196" customWidth="1"/>
    <col min="8196" max="8200" width="11.85546875" style="196" customWidth="1"/>
    <col min="8201" max="8202" width="13" style="196" customWidth="1"/>
    <col min="8203" max="8448" width="9.140625" style="196"/>
    <col min="8449" max="8449" width="4.140625" style="196" customWidth="1"/>
    <col min="8450" max="8450" width="4.7109375" style="196" customWidth="1"/>
    <col min="8451" max="8451" width="34.5703125" style="196" customWidth="1"/>
    <col min="8452" max="8456" width="11.85546875" style="196" customWidth="1"/>
    <col min="8457" max="8458" width="13" style="196" customWidth="1"/>
    <col min="8459" max="8704" width="9.140625" style="196"/>
    <col min="8705" max="8705" width="4.140625" style="196" customWidth="1"/>
    <col min="8706" max="8706" width="4.7109375" style="196" customWidth="1"/>
    <col min="8707" max="8707" width="34.5703125" style="196" customWidth="1"/>
    <col min="8708" max="8712" width="11.85546875" style="196" customWidth="1"/>
    <col min="8713" max="8714" width="13" style="196" customWidth="1"/>
    <col min="8715" max="8960" width="9.140625" style="196"/>
    <col min="8961" max="8961" width="4.140625" style="196" customWidth="1"/>
    <col min="8962" max="8962" width="4.7109375" style="196" customWidth="1"/>
    <col min="8963" max="8963" width="34.5703125" style="196" customWidth="1"/>
    <col min="8964" max="8968" width="11.85546875" style="196" customWidth="1"/>
    <col min="8969" max="8970" width="13" style="196" customWidth="1"/>
    <col min="8971" max="9216" width="9.140625" style="196"/>
    <col min="9217" max="9217" width="4.140625" style="196" customWidth="1"/>
    <col min="9218" max="9218" width="4.7109375" style="196" customWidth="1"/>
    <col min="9219" max="9219" width="34.5703125" style="196" customWidth="1"/>
    <col min="9220" max="9224" width="11.85546875" style="196" customWidth="1"/>
    <col min="9225" max="9226" width="13" style="196" customWidth="1"/>
    <col min="9227" max="9472" width="9.140625" style="196"/>
    <col min="9473" max="9473" width="4.140625" style="196" customWidth="1"/>
    <col min="9474" max="9474" width="4.7109375" style="196" customWidth="1"/>
    <col min="9475" max="9475" width="34.5703125" style="196" customWidth="1"/>
    <col min="9476" max="9480" width="11.85546875" style="196" customWidth="1"/>
    <col min="9481" max="9482" width="13" style="196" customWidth="1"/>
    <col min="9483" max="9728" width="9.140625" style="196"/>
    <col min="9729" max="9729" width="4.140625" style="196" customWidth="1"/>
    <col min="9730" max="9730" width="4.7109375" style="196" customWidth="1"/>
    <col min="9731" max="9731" width="34.5703125" style="196" customWidth="1"/>
    <col min="9732" max="9736" width="11.85546875" style="196" customWidth="1"/>
    <col min="9737" max="9738" width="13" style="196" customWidth="1"/>
    <col min="9739" max="9984" width="9.140625" style="196"/>
    <col min="9985" max="9985" width="4.140625" style="196" customWidth="1"/>
    <col min="9986" max="9986" width="4.7109375" style="196" customWidth="1"/>
    <col min="9987" max="9987" width="34.5703125" style="196" customWidth="1"/>
    <col min="9988" max="9992" width="11.85546875" style="196" customWidth="1"/>
    <col min="9993" max="9994" width="13" style="196" customWidth="1"/>
    <col min="9995" max="10240" width="9.140625" style="196"/>
    <col min="10241" max="10241" width="4.140625" style="196" customWidth="1"/>
    <col min="10242" max="10242" width="4.7109375" style="196" customWidth="1"/>
    <col min="10243" max="10243" width="34.5703125" style="196" customWidth="1"/>
    <col min="10244" max="10248" width="11.85546875" style="196" customWidth="1"/>
    <col min="10249" max="10250" width="13" style="196" customWidth="1"/>
    <col min="10251" max="10496" width="9.140625" style="196"/>
    <col min="10497" max="10497" width="4.140625" style="196" customWidth="1"/>
    <col min="10498" max="10498" width="4.7109375" style="196" customWidth="1"/>
    <col min="10499" max="10499" width="34.5703125" style="196" customWidth="1"/>
    <col min="10500" max="10504" width="11.85546875" style="196" customWidth="1"/>
    <col min="10505" max="10506" width="13" style="196" customWidth="1"/>
    <col min="10507" max="10752" width="9.140625" style="196"/>
    <col min="10753" max="10753" width="4.140625" style="196" customWidth="1"/>
    <col min="10754" max="10754" width="4.7109375" style="196" customWidth="1"/>
    <col min="10755" max="10755" width="34.5703125" style="196" customWidth="1"/>
    <col min="10756" max="10760" width="11.85546875" style="196" customWidth="1"/>
    <col min="10761" max="10762" width="13" style="196" customWidth="1"/>
    <col min="10763" max="11008" width="9.140625" style="196"/>
    <col min="11009" max="11009" width="4.140625" style="196" customWidth="1"/>
    <col min="11010" max="11010" width="4.7109375" style="196" customWidth="1"/>
    <col min="11011" max="11011" width="34.5703125" style="196" customWidth="1"/>
    <col min="11012" max="11016" width="11.85546875" style="196" customWidth="1"/>
    <col min="11017" max="11018" width="13" style="196" customWidth="1"/>
    <col min="11019" max="11264" width="9.140625" style="196"/>
    <col min="11265" max="11265" width="4.140625" style="196" customWidth="1"/>
    <col min="11266" max="11266" width="4.7109375" style="196" customWidth="1"/>
    <col min="11267" max="11267" width="34.5703125" style="196" customWidth="1"/>
    <col min="11268" max="11272" width="11.85546875" style="196" customWidth="1"/>
    <col min="11273" max="11274" width="13" style="196" customWidth="1"/>
    <col min="11275" max="11520" width="9.140625" style="196"/>
    <col min="11521" max="11521" width="4.140625" style="196" customWidth="1"/>
    <col min="11522" max="11522" width="4.7109375" style="196" customWidth="1"/>
    <col min="11523" max="11523" width="34.5703125" style="196" customWidth="1"/>
    <col min="11524" max="11528" width="11.85546875" style="196" customWidth="1"/>
    <col min="11529" max="11530" width="13" style="196" customWidth="1"/>
    <col min="11531" max="11776" width="9.140625" style="196"/>
    <col min="11777" max="11777" width="4.140625" style="196" customWidth="1"/>
    <col min="11778" max="11778" width="4.7109375" style="196" customWidth="1"/>
    <col min="11779" max="11779" width="34.5703125" style="196" customWidth="1"/>
    <col min="11780" max="11784" width="11.85546875" style="196" customWidth="1"/>
    <col min="11785" max="11786" width="13" style="196" customWidth="1"/>
    <col min="11787" max="12032" width="9.140625" style="196"/>
    <col min="12033" max="12033" width="4.140625" style="196" customWidth="1"/>
    <col min="12034" max="12034" width="4.7109375" style="196" customWidth="1"/>
    <col min="12035" max="12035" width="34.5703125" style="196" customWidth="1"/>
    <col min="12036" max="12040" width="11.85546875" style="196" customWidth="1"/>
    <col min="12041" max="12042" width="13" style="196" customWidth="1"/>
    <col min="12043" max="12288" width="9.140625" style="196"/>
    <col min="12289" max="12289" width="4.140625" style="196" customWidth="1"/>
    <col min="12290" max="12290" width="4.7109375" style="196" customWidth="1"/>
    <col min="12291" max="12291" width="34.5703125" style="196" customWidth="1"/>
    <col min="12292" max="12296" width="11.85546875" style="196" customWidth="1"/>
    <col min="12297" max="12298" width="13" style="196" customWidth="1"/>
    <col min="12299" max="12544" width="9.140625" style="196"/>
    <col min="12545" max="12545" width="4.140625" style="196" customWidth="1"/>
    <col min="12546" max="12546" width="4.7109375" style="196" customWidth="1"/>
    <col min="12547" max="12547" width="34.5703125" style="196" customWidth="1"/>
    <col min="12548" max="12552" width="11.85546875" style="196" customWidth="1"/>
    <col min="12553" max="12554" width="13" style="196" customWidth="1"/>
    <col min="12555" max="12800" width="9.140625" style="196"/>
    <col min="12801" max="12801" width="4.140625" style="196" customWidth="1"/>
    <col min="12802" max="12802" width="4.7109375" style="196" customWidth="1"/>
    <col min="12803" max="12803" width="34.5703125" style="196" customWidth="1"/>
    <col min="12804" max="12808" width="11.85546875" style="196" customWidth="1"/>
    <col min="12809" max="12810" width="13" style="196" customWidth="1"/>
    <col min="12811" max="13056" width="9.140625" style="196"/>
    <col min="13057" max="13057" width="4.140625" style="196" customWidth="1"/>
    <col min="13058" max="13058" width="4.7109375" style="196" customWidth="1"/>
    <col min="13059" max="13059" width="34.5703125" style="196" customWidth="1"/>
    <col min="13060" max="13064" width="11.85546875" style="196" customWidth="1"/>
    <col min="13065" max="13066" width="13" style="196" customWidth="1"/>
    <col min="13067" max="13312" width="9.140625" style="196"/>
    <col min="13313" max="13313" width="4.140625" style="196" customWidth="1"/>
    <col min="13314" max="13314" width="4.7109375" style="196" customWidth="1"/>
    <col min="13315" max="13315" width="34.5703125" style="196" customWidth="1"/>
    <col min="13316" max="13320" width="11.85546875" style="196" customWidth="1"/>
    <col min="13321" max="13322" width="13" style="196" customWidth="1"/>
    <col min="13323" max="13568" width="9.140625" style="196"/>
    <col min="13569" max="13569" width="4.140625" style="196" customWidth="1"/>
    <col min="13570" max="13570" width="4.7109375" style="196" customWidth="1"/>
    <col min="13571" max="13571" width="34.5703125" style="196" customWidth="1"/>
    <col min="13572" max="13576" width="11.85546875" style="196" customWidth="1"/>
    <col min="13577" max="13578" width="13" style="196" customWidth="1"/>
    <col min="13579" max="13824" width="9.140625" style="196"/>
    <col min="13825" max="13825" width="4.140625" style="196" customWidth="1"/>
    <col min="13826" max="13826" width="4.7109375" style="196" customWidth="1"/>
    <col min="13827" max="13827" width="34.5703125" style="196" customWidth="1"/>
    <col min="13828" max="13832" width="11.85546875" style="196" customWidth="1"/>
    <col min="13833" max="13834" width="13" style="196" customWidth="1"/>
    <col min="13835" max="14080" width="9.140625" style="196"/>
    <col min="14081" max="14081" width="4.140625" style="196" customWidth="1"/>
    <col min="14082" max="14082" width="4.7109375" style="196" customWidth="1"/>
    <col min="14083" max="14083" width="34.5703125" style="196" customWidth="1"/>
    <col min="14084" max="14088" width="11.85546875" style="196" customWidth="1"/>
    <col min="14089" max="14090" width="13" style="196" customWidth="1"/>
    <col min="14091" max="14336" width="9.140625" style="196"/>
    <col min="14337" max="14337" width="4.140625" style="196" customWidth="1"/>
    <col min="14338" max="14338" width="4.7109375" style="196" customWidth="1"/>
    <col min="14339" max="14339" width="34.5703125" style="196" customWidth="1"/>
    <col min="14340" max="14344" width="11.85546875" style="196" customWidth="1"/>
    <col min="14345" max="14346" width="13" style="196" customWidth="1"/>
    <col min="14347" max="14592" width="9.140625" style="196"/>
    <col min="14593" max="14593" width="4.140625" style="196" customWidth="1"/>
    <col min="14594" max="14594" width="4.7109375" style="196" customWidth="1"/>
    <col min="14595" max="14595" width="34.5703125" style="196" customWidth="1"/>
    <col min="14596" max="14600" width="11.85546875" style="196" customWidth="1"/>
    <col min="14601" max="14602" width="13" style="196" customWidth="1"/>
    <col min="14603" max="14848" width="9.140625" style="196"/>
    <col min="14849" max="14849" width="4.140625" style="196" customWidth="1"/>
    <col min="14850" max="14850" width="4.7109375" style="196" customWidth="1"/>
    <col min="14851" max="14851" width="34.5703125" style="196" customWidth="1"/>
    <col min="14852" max="14856" width="11.85546875" style="196" customWidth="1"/>
    <col min="14857" max="14858" width="13" style="196" customWidth="1"/>
    <col min="14859" max="15104" width="9.140625" style="196"/>
    <col min="15105" max="15105" width="4.140625" style="196" customWidth="1"/>
    <col min="15106" max="15106" width="4.7109375" style="196" customWidth="1"/>
    <col min="15107" max="15107" width="34.5703125" style="196" customWidth="1"/>
    <col min="15108" max="15112" width="11.85546875" style="196" customWidth="1"/>
    <col min="15113" max="15114" width="13" style="196" customWidth="1"/>
    <col min="15115" max="15360" width="9.140625" style="196"/>
    <col min="15361" max="15361" width="4.140625" style="196" customWidth="1"/>
    <col min="15362" max="15362" width="4.7109375" style="196" customWidth="1"/>
    <col min="15363" max="15363" width="34.5703125" style="196" customWidth="1"/>
    <col min="15364" max="15368" width="11.85546875" style="196" customWidth="1"/>
    <col min="15369" max="15370" width="13" style="196" customWidth="1"/>
    <col min="15371" max="15616" width="9.140625" style="196"/>
    <col min="15617" max="15617" width="4.140625" style="196" customWidth="1"/>
    <col min="15618" max="15618" width="4.7109375" style="196" customWidth="1"/>
    <col min="15619" max="15619" width="34.5703125" style="196" customWidth="1"/>
    <col min="15620" max="15624" width="11.85546875" style="196" customWidth="1"/>
    <col min="15625" max="15626" width="13" style="196" customWidth="1"/>
    <col min="15627" max="15872" width="9.140625" style="196"/>
    <col min="15873" max="15873" width="4.140625" style="196" customWidth="1"/>
    <col min="15874" max="15874" width="4.7109375" style="196" customWidth="1"/>
    <col min="15875" max="15875" width="34.5703125" style="196" customWidth="1"/>
    <col min="15876" max="15880" width="11.85546875" style="196" customWidth="1"/>
    <col min="15881" max="15882" width="13" style="196" customWidth="1"/>
    <col min="15883" max="16128" width="9.140625" style="196"/>
    <col min="16129" max="16129" width="4.140625" style="196" customWidth="1"/>
    <col min="16130" max="16130" width="4.7109375" style="196" customWidth="1"/>
    <col min="16131" max="16131" width="34.5703125" style="196" customWidth="1"/>
    <col min="16132" max="16136" width="11.85546875" style="196" customWidth="1"/>
    <col min="16137" max="16138" width="13" style="196" customWidth="1"/>
    <col min="16139" max="16384" width="9.140625" style="196"/>
  </cols>
  <sheetData>
    <row r="1" spans="1:10" x14ac:dyDescent="0.2">
      <c r="J1" s="195" t="s">
        <v>694</v>
      </c>
    </row>
    <row r="2" spans="1:10" ht="54" customHeight="1" x14ac:dyDescent="0.25">
      <c r="A2" s="746" t="s">
        <v>850</v>
      </c>
      <c r="B2" s="746"/>
      <c r="C2" s="746"/>
      <c r="D2" s="746"/>
      <c r="E2" s="746"/>
      <c r="F2" s="746"/>
      <c r="G2" s="746"/>
      <c r="H2" s="746"/>
      <c r="I2" s="746"/>
      <c r="J2" s="746"/>
    </row>
    <row r="3" spans="1:10" ht="13.5" thickBot="1" x14ac:dyDescent="0.25">
      <c r="I3" s="747" t="s">
        <v>1</v>
      </c>
      <c r="J3" s="747"/>
    </row>
    <row r="4" spans="1:10" ht="15.75" thickBot="1" x14ac:dyDescent="0.3">
      <c r="A4" s="748"/>
      <c r="B4" s="539" t="s">
        <v>2</v>
      </c>
      <c r="C4" s="539" t="s">
        <v>3</v>
      </c>
      <c r="D4" s="539" t="s">
        <v>4</v>
      </c>
      <c r="E4" s="539" t="s">
        <v>5</v>
      </c>
      <c r="F4" s="539" t="s">
        <v>6</v>
      </c>
      <c r="G4" s="539" t="s">
        <v>86</v>
      </c>
      <c r="H4" s="539" t="s">
        <v>87</v>
      </c>
      <c r="I4" s="539" t="s">
        <v>695</v>
      </c>
      <c r="J4" s="539" t="s">
        <v>696</v>
      </c>
    </row>
    <row r="5" spans="1:10" ht="15.75" thickBot="1" x14ac:dyDescent="0.3">
      <c r="A5" s="749"/>
      <c r="B5" s="751" t="s">
        <v>650</v>
      </c>
      <c r="C5" s="753" t="s">
        <v>697</v>
      </c>
      <c r="D5" s="755" t="s">
        <v>698</v>
      </c>
      <c r="E5" s="757" t="s">
        <v>699</v>
      </c>
      <c r="F5" s="758"/>
      <c r="G5" s="758"/>
      <c r="H5" s="758"/>
      <c r="I5" s="758"/>
      <c r="J5" s="759" t="s">
        <v>700</v>
      </c>
    </row>
    <row r="6" spans="1:10" s="542" customFormat="1" ht="42" customHeight="1" thickBot="1" x14ac:dyDescent="0.3">
      <c r="A6" s="750"/>
      <c r="B6" s="752"/>
      <c r="C6" s="754"/>
      <c r="D6" s="756"/>
      <c r="E6" s="540" t="s">
        <v>701</v>
      </c>
      <c r="F6" s="540" t="s">
        <v>702</v>
      </c>
      <c r="G6" s="540" t="s">
        <v>703</v>
      </c>
      <c r="H6" s="541" t="s">
        <v>704</v>
      </c>
      <c r="I6" s="541" t="s">
        <v>705</v>
      </c>
      <c r="J6" s="760"/>
    </row>
    <row r="7" spans="1:10" s="542" customFormat="1" ht="30" customHeight="1" x14ac:dyDescent="0.25">
      <c r="A7" s="543" t="s">
        <v>7</v>
      </c>
      <c r="B7" s="739" t="s">
        <v>706</v>
      </c>
      <c r="C7" s="740"/>
      <c r="D7" s="740"/>
      <c r="E7" s="740"/>
      <c r="F7" s="740"/>
      <c r="G7" s="740"/>
      <c r="H7" s="740"/>
      <c r="I7" s="740"/>
      <c r="J7" s="741"/>
    </row>
    <row r="8" spans="1:10" s="542" customFormat="1" ht="30" customHeight="1" x14ac:dyDescent="0.25">
      <c r="A8" s="543" t="s">
        <v>8</v>
      </c>
      <c r="B8" s="544" t="s">
        <v>707</v>
      </c>
      <c r="C8" s="545" t="s">
        <v>606</v>
      </c>
      <c r="D8" s="546">
        <f t="shared" ref="D8:I8" si="0">SUM(D9,D10,D11,D12,D13,D14,D15,D16,D17)</f>
        <v>0</v>
      </c>
      <c r="E8" s="546">
        <f t="shared" si="0"/>
        <v>0</v>
      </c>
      <c r="F8" s="546">
        <f t="shared" si="0"/>
        <v>0</v>
      </c>
      <c r="G8" s="546">
        <f t="shared" si="0"/>
        <v>0</v>
      </c>
      <c r="H8" s="546">
        <f t="shared" si="0"/>
        <v>0</v>
      </c>
      <c r="I8" s="546">
        <f t="shared" si="0"/>
        <v>0</v>
      </c>
      <c r="J8" s="547">
        <f>D8+I8</f>
        <v>0</v>
      </c>
    </row>
    <row r="9" spans="1:10" ht="42.75" x14ac:dyDescent="0.2">
      <c r="A9" s="543" t="s">
        <v>9</v>
      </c>
      <c r="B9" s="548" t="s">
        <v>7</v>
      </c>
      <c r="C9" s="549" t="s">
        <v>708</v>
      </c>
      <c r="D9" s="550">
        <v>0</v>
      </c>
      <c r="E9" s="550"/>
      <c r="F9" s="550"/>
      <c r="G9" s="550"/>
      <c r="H9" s="550"/>
      <c r="I9" s="551">
        <f>SUM(E9:H9)</f>
        <v>0</v>
      </c>
      <c r="J9" s="547">
        <f>D9+I9</f>
        <v>0</v>
      </c>
    </row>
    <row r="10" spans="1:10" ht="57" x14ac:dyDescent="0.2">
      <c r="A10" s="543" t="s">
        <v>10</v>
      </c>
      <c r="B10" s="548" t="s">
        <v>8</v>
      </c>
      <c r="C10" s="549" t="s">
        <v>709</v>
      </c>
      <c r="D10" s="550"/>
      <c r="E10" s="552"/>
      <c r="F10" s="552"/>
      <c r="G10" s="552"/>
      <c r="H10" s="553"/>
      <c r="I10" s="551">
        <f>SUM(E10:H10)</f>
        <v>0</v>
      </c>
      <c r="J10" s="547">
        <f>D10+I10</f>
        <v>0</v>
      </c>
    </row>
    <row r="11" spans="1:10" ht="28.5" x14ac:dyDescent="0.2">
      <c r="A11" s="543" t="s">
        <v>11</v>
      </c>
      <c r="B11" s="548" t="s">
        <v>9</v>
      </c>
      <c r="C11" s="549" t="s">
        <v>710</v>
      </c>
      <c r="D11" s="550">
        <v>0</v>
      </c>
      <c r="E11" s="550"/>
      <c r="F11" s="550"/>
      <c r="G11" s="550"/>
      <c r="H11" s="550"/>
      <c r="I11" s="551">
        <f>SUM(E11:H11)</f>
        <v>0</v>
      </c>
      <c r="J11" s="547">
        <f>D11+I11</f>
        <v>0</v>
      </c>
    </row>
    <row r="12" spans="1:10" ht="42.75" x14ac:dyDescent="0.2">
      <c r="A12" s="543" t="s">
        <v>12</v>
      </c>
      <c r="B12" s="548" t="s">
        <v>10</v>
      </c>
      <c r="C12" s="549" t="s">
        <v>711</v>
      </c>
      <c r="D12" s="550"/>
      <c r="E12" s="552"/>
      <c r="F12" s="552"/>
      <c r="G12" s="552"/>
      <c r="H12" s="553"/>
      <c r="I12" s="551">
        <f t="shared" ref="I12:I17" si="1">SUM(E12:H12)</f>
        <v>0</v>
      </c>
      <c r="J12" s="547">
        <f t="shared" ref="J12:J27" si="2">D12+I12</f>
        <v>0</v>
      </c>
    </row>
    <row r="13" spans="1:10" ht="42.75" x14ac:dyDescent="0.2">
      <c r="A13" s="543" t="s">
        <v>13</v>
      </c>
      <c r="B13" s="548" t="s">
        <v>11</v>
      </c>
      <c r="C13" s="549" t="s">
        <v>712</v>
      </c>
      <c r="D13" s="550"/>
      <c r="E13" s="552"/>
      <c r="F13" s="552"/>
      <c r="G13" s="552"/>
      <c r="H13" s="553"/>
      <c r="I13" s="551">
        <f t="shared" si="1"/>
        <v>0</v>
      </c>
      <c r="J13" s="547">
        <f t="shared" si="2"/>
        <v>0</v>
      </c>
    </row>
    <row r="14" spans="1:10" ht="28.5" x14ac:dyDescent="0.2">
      <c r="A14" s="543" t="s">
        <v>14</v>
      </c>
      <c r="B14" s="554" t="s">
        <v>12</v>
      </c>
      <c r="C14" s="549" t="s">
        <v>713</v>
      </c>
      <c r="D14" s="555"/>
      <c r="E14" s="555"/>
      <c r="F14" s="555"/>
      <c r="G14" s="555"/>
      <c r="H14" s="555"/>
      <c r="I14" s="551">
        <f t="shared" si="1"/>
        <v>0</v>
      </c>
      <c r="J14" s="547">
        <f t="shared" si="2"/>
        <v>0</v>
      </c>
    </row>
    <row r="15" spans="1:10" ht="28.5" x14ac:dyDescent="0.2">
      <c r="A15" s="543" t="s">
        <v>15</v>
      </c>
      <c r="B15" s="554" t="s">
        <v>13</v>
      </c>
      <c r="C15" s="549" t="s">
        <v>714</v>
      </c>
      <c r="D15" s="555"/>
      <c r="E15" s="555"/>
      <c r="F15" s="555"/>
      <c r="G15" s="555"/>
      <c r="H15" s="555"/>
      <c r="I15" s="551">
        <f t="shared" si="1"/>
        <v>0</v>
      </c>
      <c r="J15" s="547">
        <f t="shared" si="2"/>
        <v>0</v>
      </c>
    </row>
    <row r="16" spans="1:10" ht="42.75" x14ac:dyDescent="0.2">
      <c r="A16" s="543" t="s">
        <v>16</v>
      </c>
      <c r="B16" s="554" t="s">
        <v>14</v>
      </c>
      <c r="C16" s="549" t="s">
        <v>715</v>
      </c>
      <c r="D16" s="550"/>
      <c r="E16" s="552"/>
      <c r="F16" s="552"/>
      <c r="G16" s="552"/>
      <c r="H16" s="553"/>
      <c r="I16" s="551">
        <f t="shared" si="1"/>
        <v>0</v>
      </c>
      <c r="J16" s="547">
        <f t="shared" si="2"/>
        <v>0</v>
      </c>
    </row>
    <row r="17" spans="1:10" ht="42.75" x14ac:dyDescent="0.2">
      <c r="A17" s="543" t="s">
        <v>17</v>
      </c>
      <c r="B17" s="548" t="s">
        <v>15</v>
      </c>
      <c r="C17" s="549" t="s">
        <v>716</v>
      </c>
      <c r="D17" s="550"/>
      <c r="E17" s="552"/>
      <c r="F17" s="552"/>
      <c r="G17" s="552"/>
      <c r="H17" s="553"/>
      <c r="I17" s="551">
        <f t="shared" si="1"/>
        <v>0</v>
      </c>
      <c r="J17" s="547">
        <f t="shared" si="2"/>
        <v>0</v>
      </c>
    </row>
    <row r="18" spans="1:10" s="542" customFormat="1" ht="30" customHeight="1" x14ac:dyDescent="0.25">
      <c r="A18" s="543" t="s">
        <v>18</v>
      </c>
      <c r="B18" s="544" t="s">
        <v>717</v>
      </c>
      <c r="C18" s="545" t="s">
        <v>607</v>
      </c>
      <c r="D18" s="546">
        <f t="shared" ref="D18:I18" si="3">SUM(D19,D20,D21,D22,D23,D24,D25,D26,D27)</f>
        <v>0</v>
      </c>
      <c r="E18" s="546">
        <f t="shared" si="3"/>
        <v>0</v>
      </c>
      <c r="F18" s="546">
        <f t="shared" si="3"/>
        <v>0</v>
      </c>
      <c r="G18" s="546">
        <f t="shared" si="3"/>
        <v>0</v>
      </c>
      <c r="H18" s="546">
        <f t="shared" si="3"/>
        <v>0</v>
      </c>
      <c r="I18" s="546">
        <f t="shared" si="3"/>
        <v>0</v>
      </c>
      <c r="J18" s="547">
        <f t="shared" si="2"/>
        <v>0</v>
      </c>
    </row>
    <row r="19" spans="1:10" ht="42.75" x14ac:dyDescent="0.2">
      <c r="A19" s="543" t="s">
        <v>19</v>
      </c>
      <c r="B19" s="548" t="s">
        <v>7</v>
      </c>
      <c r="C19" s="549" t="s">
        <v>718</v>
      </c>
      <c r="D19" s="550"/>
      <c r="E19" s="550"/>
      <c r="F19" s="550"/>
      <c r="G19" s="550"/>
      <c r="H19" s="550"/>
      <c r="I19" s="551">
        <f t="shared" ref="I19:I27" si="4">SUM(E19:H19)</f>
        <v>0</v>
      </c>
      <c r="J19" s="547">
        <f t="shared" si="2"/>
        <v>0</v>
      </c>
    </row>
    <row r="20" spans="1:10" ht="57" x14ac:dyDescent="0.2">
      <c r="A20" s="543" t="s">
        <v>20</v>
      </c>
      <c r="B20" s="548" t="s">
        <v>8</v>
      </c>
      <c r="C20" s="549" t="s">
        <v>719</v>
      </c>
      <c r="D20" s="550"/>
      <c r="E20" s="552"/>
      <c r="F20" s="552"/>
      <c r="G20" s="552"/>
      <c r="H20" s="553"/>
      <c r="I20" s="551">
        <f t="shared" si="4"/>
        <v>0</v>
      </c>
      <c r="J20" s="547">
        <f t="shared" si="2"/>
        <v>0</v>
      </c>
    </row>
    <row r="21" spans="1:10" ht="42.75" x14ac:dyDescent="0.2">
      <c r="A21" s="543" t="s">
        <v>21</v>
      </c>
      <c r="B21" s="548" t="s">
        <v>9</v>
      </c>
      <c r="C21" s="549" t="s">
        <v>720</v>
      </c>
      <c r="D21" s="550"/>
      <c r="E21" s="550"/>
      <c r="F21" s="550"/>
      <c r="G21" s="550"/>
      <c r="H21" s="550"/>
      <c r="I21" s="551">
        <f t="shared" si="4"/>
        <v>0</v>
      </c>
      <c r="J21" s="547">
        <f t="shared" si="2"/>
        <v>0</v>
      </c>
    </row>
    <row r="22" spans="1:10" ht="42.75" x14ac:dyDescent="0.2">
      <c r="A22" s="543" t="s">
        <v>22</v>
      </c>
      <c r="B22" s="548" t="s">
        <v>10</v>
      </c>
      <c r="C22" s="549" t="s">
        <v>721</v>
      </c>
      <c r="D22" s="550"/>
      <c r="E22" s="552"/>
      <c r="F22" s="552"/>
      <c r="G22" s="552"/>
      <c r="H22" s="553"/>
      <c r="I22" s="551">
        <f t="shared" si="4"/>
        <v>0</v>
      </c>
      <c r="J22" s="547">
        <f t="shared" si="2"/>
        <v>0</v>
      </c>
    </row>
    <row r="23" spans="1:10" ht="42.75" x14ac:dyDescent="0.2">
      <c r="A23" s="543" t="s">
        <v>23</v>
      </c>
      <c r="B23" s="548" t="s">
        <v>11</v>
      </c>
      <c r="C23" s="549" t="s">
        <v>722</v>
      </c>
      <c r="D23" s="550"/>
      <c r="E23" s="552"/>
      <c r="F23" s="552"/>
      <c r="G23" s="552"/>
      <c r="H23" s="553"/>
      <c r="I23" s="551">
        <f t="shared" si="4"/>
        <v>0</v>
      </c>
      <c r="J23" s="547">
        <f t="shared" si="2"/>
        <v>0</v>
      </c>
    </row>
    <row r="24" spans="1:10" ht="42.75" x14ac:dyDescent="0.2">
      <c r="A24" s="543" t="s">
        <v>24</v>
      </c>
      <c r="B24" s="554" t="s">
        <v>12</v>
      </c>
      <c r="C24" s="549" t="s">
        <v>723</v>
      </c>
      <c r="D24" s="555"/>
      <c r="E24" s="555"/>
      <c r="F24" s="555"/>
      <c r="G24" s="555"/>
      <c r="H24" s="555"/>
      <c r="I24" s="551">
        <f t="shared" si="4"/>
        <v>0</v>
      </c>
      <c r="J24" s="547">
        <f t="shared" si="2"/>
        <v>0</v>
      </c>
    </row>
    <row r="25" spans="1:10" ht="42.75" x14ac:dyDescent="0.2">
      <c r="A25" s="543" t="s">
        <v>25</v>
      </c>
      <c r="B25" s="554" t="s">
        <v>13</v>
      </c>
      <c r="C25" s="549" t="s">
        <v>724</v>
      </c>
      <c r="D25" s="555"/>
      <c r="E25" s="555"/>
      <c r="F25" s="555"/>
      <c r="G25" s="555"/>
      <c r="H25" s="555"/>
      <c r="I25" s="551">
        <f t="shared" si="4"/>
        <v>0</v>
      </c>
      <c r="J25" s="547">
        <f t="shared" si="2"/>
        <v>0</v>
      </c>
    </row>
    <row r="26" spans="1:10" ht="42.75" x14ac:dyDescent="0.2">
      <c r="A26" s="543" t="s">
        <v>26</v>
      </c>
      <c r="B26" s="554" t="s">
        <v>14</v>
      </c>
      <c r="C26" s="549" t="s">
        <v>725</v>
      </c>
      <c r="D26" s="550"/>
      <c r="E26" s="552"/>
      <c r="F26" s="552"/>
      <c r="G26" s="552"/>
      <c r="H26" s="553"/>
      <c r="I26" s="551">
        <f t="shared" si="4"/>
        <v>0</v>
      </c>
      <c r="J26" s="547">
        <f t="shared" si="2"/>
        <v>0</v>
      </c>
    </row>
    <row r="27" spans="1:10" ht="42.75" x14ac:dyDescent="0.2">
      <c r="A27" s="543" t="s">
        <v>27</v>
      </c>
      <c r="B27" s="548" t="s">
        <v>15</v>
      </c>
      <c r="C27" s="549" t="s">
        <v>726</v>
      </c>
      <c r="D27" s="550"/>
      <c r="E27" s="550"/>
      <c r="F27" s="550"/>
      <c r="G27" s="550"/>
      <c r="H27" s="550"/>
      <c r="I27" s="551">
        <f t="shared" si="4"/>
        <v>0</v>
      </c>
      <c r="J27" s="547">
        <f t="shared" si="2"/>
        <v>0</v>
      </c>
    </row>
    <row r="28" spans="1:10" s="542" customFormat="1" ht="30" customHeight="1" x14ac:dyDescent="0.25">
      <c r="A28" s="543" t="s">
        <v>28</v>
      </c>
      <c r="B28" s="544" t="s">
        <v>727</v>
      </c>
      <c r="C28" s="545" t="s">
        <v>608</v>
      </c>
      <c r="D28" s="546">
        <f t="shared" ref="D28:I28" si="5">SUM(D29,D30,D31,D32,D33,D34,D35)</f>
        <v>0</v>
      </c>
      <c r="E28" s="546">
        <f t="shared" si="5"/>
        <v>0</v>
      </c>
      <c r="F28" s="546">
        <f t="shared" si="5"/>
        <v>0</v>
      </c>
      <c r="G28" s="546">
        <f t="shared" si="5"/>
        <v>0</v>
      </c>
      <c r="H28" s="546">
        <f t="shared" si="5"/>
        <v>0</v>
      </c>
      <c r="I28" s="546">
        <f t="shared" si="5"/>
        <v>0</v>
      </c>
      <c r="J28" s="547">
        <f>D28+I28</f>
        <v>0</v>
      </c>
    </row>
    <row r="29" spans="1:10" ht="15" x14ac:dyDescent="0.2">
      <c r="A29" s="543" t="s">
        <v>29</v>
      </c>
      <c r="B29" s="548" t="s">
        <v>7</v>
      </c>
      <c r="C29" s="549" t="s">
        <v>728</v>
      </c>
      <c r="D29" s="550">
        <v>0</v>
      </c>
      <c r="E29" s="550"/>
      <c r="F29" s="550"/>
      <c r="G29" s="550"/>
      <c r="H29" s="550"/>
      <c r="I29" s="551">
        <f>SUM(E29:H29)</f>
        <v>0</v>
      </c>
      <c r="J29" s="547">
        <f>D29+I29</f>
        <v>0</v>
      </c>
    </row>
    <row r="30" spans="1:10" ht="42.75" x14ac:dyDescent="0.2">
      <c r="A30" s="543" t="s">
        <v>30</v>
      </c>
      <c r="B30" s="548" t="s">
        <v>8</v>
      </c>
      <c r="C30" s="549" t="s">
        <v>729</v>
      </c>
      <c r="D30" s="550"/>
      <c r="E30" s="552"/>
      <c r="F30" s="552"/>
      <c r="G30" s="552"/>
      <c r="H30" s="553"/>
      <c r="I30" s="551">
        <f t="shared" ref="I30:I36" si="6">SUM(E30:H30)</f>
        <v>0</v>
      </c>
      <c r="J30" s="547">
        <f t="shared" ref="J30:J35" si="7">D30+I30</f>
        <v>0</v>
      </c>
    </row>
    <row r="31" spans="1:10" ht="28.5" x14ac:dyDescent="0.2">
      <c r="A31" s="543" t="s">
        <v>31</v>
      </c>
      <c r="B31" s="548" t="s">
        <v>9</v>
      </c>
      <c r="C31" s="549" t="s">
        <v>730</v>
      </c>
      <c r="D31" s="550"/>
      <c r="E31" s="550"/>
      <c r="F31" s="550"/>
      <c r="G31" s="550"/>
      <c r="H31" s="550"/>
      <c r="I31" s="551">
        <f t="shared" si="6"/>
        <v>0</v>
      </c>
      <c r="J31" s="547">
        <f t="shared" si="7"/>
        <v>0</v>
      </c>
    </row>
    <row r="32" spans="1:10" ht="15" x14ac:dyDescent="0.2">
      <c r="A32" s="543" t="s">
        <v>32</v>
      </c>
      <c r="B32" s="548" t="s">
        <v>10</v>
      </c>
      <c r="C32" s="549" t="s">
        <v>731</v>
      </c>
      <c r="D32" s="550"/>
      <c r="E32" s="552"/>
      <c r="F32" s="552"/>
      <c r="G32" s="552"/>
      <c r="H32" s="553"/>
      <c r="I32" s="551">
        <f t="shared" si="6"/>
        <v>0</v>
      </c>
      <c r="J32" s="547">
        <f t="shared" si="7"/>
        <v>0</v>
      </c>
    </row>
    <row r="33" spans="1:10" ht="42.75" x14ac:dyDescent="0.2">
      <c r="A33" s="543" t="s">
        <v>33</v>
      </c>
      <c r="B33" s="548" t="s">
        <v>11</v>
      </c>
      <c r="C33" s="549" t="s">
        <v>732</v>
      </c>
      <c r="D33" s="550"/>
      <c r="E33" s="552"/>
      <c r="F33" s="552"/>
      <c r="G33" s="552"/>
      <c r="H33" s="553"/>
      <c r="I33" s="551">
        <f t="shared" si="6"/>
        <v>0</v>
      </c>
      <c r="J33" s="547">
        <f t="shared" si="7"/>
        <v>0</v>
      </c>
    </row>
    <row r="34" spans="1:10" ht="57" x14ac:dyDescent="0.2">
      <c r="A34" s="543" t="s">
        <v>34</v>
      </c>
      <c r="B34" s="554" t="s">
        <v>12</v>
      </c>
      <c r="C34" s="549" t="s">
        <v>733</v>
      </c>
      <c r="D34" s="555"/>
      <c r="E34" s="555"/>
      <c r="F34" s="555"/>
      <c r="G34" s="555"/>
      <c r="H34" s="555"/>
      <c r="I34" s="551">
        <f t="shared" si="6"/>
        <v>0</v>
      </c>
      <c r="J34" s="547">
        <f t="shared" si="7"/>
        <v>0</v>
      </c>
    </row>
    <row r="35" spans="1:10" ht="43.5" thickBot="1" x14ac:dyDescent="0.25">
      <c r="A35" s="543" t="s">
        <v>35</v>
      </c>
      <c r="B35" s="554" t="s">
        <v>13</v>
      </c>
      <c r="C35" s="549" t="s">
        <v>734</v>
      </c>
      <c r="D35" s="555"/>
      <c r="E35" s="555"/>
      <c r="F35" s="555"/>
      <c r="G35" s="555"/>
      <c r="H35" s="555"/>
      <c r="I35" s="551">
        <f t="shared" si="6"/>
        <v>0</v>
      </c>
      <c r="J35" s="547">
        <f t="shared" si="7"/>
        <v>0</v>
      </c>
    </row>
    <row r="36" spans="1:10" s="559" customFormat="1" ht="18" customHeight="1" thickBot="1" x14ac:dyDescent="0.25">
      <c r="A36" s="543" t="s">
        <v>36</v>
      </c>
      <c r="B36" s="742" t="s">
        <v>735</v>
      </c>
      <c r="C36" s="743"/>
      <c r="D36" s="556">
        <f>SUM(D8,D18,D28)</f>
        <v>0</v>
      </c>
      <c r="E36" s="556">
        <f>SUM(E8,E18,E28)</f>
        <v>0</v>
      </c>
      <c r="F36" s="556">
        <f>SUM(F8,F18,F28)</f>
        <v>0</v>
      </c>
      <c r="G36" s="556">
        <f>SUM(G8,G18,G28)</f>
        <v>0</v>
      </c>
      <c r="H36" s="556">
        <f>SUM(H8,H18,H28)</f>
        <v>0</v>
      </c>
      <c r="I36" s="557">
        <f t="shared" si="6"/>
        <v>0</v>
      </c>
      <c r="J36" s="558">
        <f>SUM(D36,I36)</f>
        <v>0</v>
      </c>
    </row>
    <row r="37" spans="1:10" s="562" customFormat="1" ht="18" customHeight="1" thickBot="1" x14ac:dyDescent="0.25">
      <c r="A37" s="543" t="s">
        <v>37</v>
      </c>
      <c r="B37" s="744" t="s">
        <v>736</v>
      </c>
      <c r="C37" s="745"/>
      <c r="D37" s="560"/>
      <c r="E37" s="560"/>
      <c r="F37" s="560"/>
      <c r="G37" s="560"/>
      <c r="H37" s="560"/>
      <c r="I37" s="560"/>
      <c r="J37" s="561"/>
    </row>
    <row r="38" spans="1:10" ht="15.95" customHeight="1" thickBot="1" x14ac:dyDescent="0.25">
      <c r="A38" s="543" t="s">
        <v>38</v>
      </c>
      <c r="B38" s="742" t="s">
        <v>737</v>
      </c>
      <c r="C38" s="743"/>
      <c r="D38" s="556">
        <f>SUM(D37)</f>
        <v>0</v>
      </c>
      <c r="E38" s="556">
        <f>SUM(E37)</f>
        <v>0</v>
      </c>
      <c r="F38" s="556">
        <f>SUM(F37)</f>
        <v>0</v>
      </c>
      <c r="G38" s="556">
        <f>SUM(G37)</f>
        <v>0</v>
      </c>
      <c r="H38" s="556">
        <f>SUM(H37)</f>
        <v>0</v>
      </c>
      <c r="I38" s="557">
        <f>SUM(E38:H38)</f>
        <v>0</v>
      </c>
      <c r="J38" s="558">
        <f>SUM(D38,I38)</f>
        <v>0</v>
      </c>
    </row>
    <row r="39" spans="1:10" ht="18" customHeight="1" thickBot="1" x14ac:dyDescent="0.25">
      <c r="A39" s="543" t="s">
        <v>39</v>
      </c>
      <c r="B39" s="742" t="s">
        <v>738</v>
      </c>
      <c r="C39" s="743"/>
      <c r="D39" s="556">
        <f t="shared" ref="D39:J39" si="8">D36+D38</f>
        <v>0</v>
      </c>
      <c r="E39" s="556">
        <f t="shared" si="8"/>
        <v>0</v>
      </c>
      <c r="F39" s="556">
        <f t="shared" si="8"/>
        <v>0</v>
      </c>
      <c r="G39" s="556">
        <f t="shared" si="8"/>
        <v>0</v>
      </c>
      <c r="H39" s="556">
        <f t="shared" si="8"/>
        <v>0</v>
      </c>
      <c r="I39" s="556">
        <f t="shared" si="8"/>
        <v>0</v>
      </c>
      <c r="J39" s="558">
        <f t="shared" si="8"/>
        <v>0</v>
      </c>
    </row>
  </sheetData>
  <mergeCells count="13">
    <mergeCell ref="A2:J2"/>
    <mergeCell ref="I3:J3"/>
    <mergeCell ref="A4:A6"/>
    <mergeCell ref="B5:B6"/>
    <mergeCell ref="C5:C6"/>
    <mergeCell ref="D5:D6"/>
    <mergeCell ref="E5:I5"/>
    <mergeCell ref="J5:J6"/>
    <mergeCell ref="B7:J7"/>
    <mergeCell ref="B36:C36"/>
    <mergeCell ref="B37:C37"/>
    <mergeCell ref="B38:C38"/>
    <mergeCell ref="B39:C39"/>
  </mergeCells>
  <printOptions horizontalCentered="1"/>
  <pageMargins left="0.78740157480314965" right="0.78740157480314965" top="1.1811023622047245" bottom="0.98425196850393704" header="0.78740157480314965" footer="0.78740157480314965"/>
  <pageSetup paperSize="9" scale="66" firstPageNumber="49" orientation="portrait" r:id="rId1"/>
  <headerFooter alignWithMargins="0">
    <oddHeader xml:space="preserve">&amp;C&amp;"Times New Roman CE,Félkövér dőlt"&amp;12
</oddHeader>
    <oddFooter>&amp;L&amp;D&amp;C&amp;P</oddFooter>
  </headerFooter>
  <rowBreaks count="1" manualBreakCount="1">
    <brk id="22"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014C-B916-485D-9BF9-C7A4C4A08D0E}">
  <dimension ref="A1:F32"/>
  <sheetViews>
    <sheetView view="pageBreakPreview" zoomScaleNormal="100" zoomScaleSheetLayoutView="100" workbookViewId="0">
      <selection activeCell="K9" sqref="K9"/>
    </sheetView>
  </sheetViews>
  <sheetFormatPr defaultRowHeight="14.25" x14ac:dyDescent="0.2"/>
  <cols>
    <col min="1" max="1" width="62.85546875" style="8" customWidth="1"/>
    <col min="2" max="2" width="10.28515625" style="8" customWidth="1"/>
    <col min="3" max="6" width="15.28515625" style="8" customWidth="1"/>
    <col min="7" max="256" width="9.140625" style="8"/>
    <col min="257" max="257" width="62.85546875" style="8" customWidth="1"/>
    <col min="258" max="258" width="10.28515625" style="8" customWidth="1"/>
    <col min="259" max="262" width="15.28515625" style="8" customWidth="1"/>
    <col min="263" max="512" width="9.140625" style="8"/>
    <col min="513" max="513" width="62.85546875" style="8" customWidth="1"/>
    <col min="514" max="514" width="10.28515625" style="8" customWidth="1"/>
    <col min="515" max="518" width="15.28515625" style="8" customWidth="1"/>
    <col min="519" max="768" width="9.140625" style="8"/>
    <col min="769" max="769" width="62.85546875" style="8" customWidth="1"/>
    <col min="770" max="770" width="10.28515625" style="8" customWidth="1"/>
    <col min="771" max="774" width="15.28515625" style="8" customWidth="1"/>
    <col min="775" max="1024" width="9.140625" style="8"/>
    <col min="1025" max="1025" width="62.85546875" style="8" customWidth="1"/>
    <col min="1026" max="1026" width="10.28515625" style="8" customWidth="1"/>
    <col min="1027" max="1030" width="15.28515625" style="8" customWidth="1"/>
    <col min="1031" max="1280" width="9.140625" style="8"/>
    <col min="1281" max="1281" width="62.85546875" style="8" customWidth="1"/>
    <col min="1282" max="1282" width="10.28515625" style="8" customWidth="1"/>
    <col min="1283" max="1286" width="15.28515625" style="8" customWidth="1"/>
    <col min="1287" max="1536" width="9.140625" style="8"/>
    <col min="1537" max="1537" width="62.85546875" style="8" customWidth="1"/>
    <col min="1538" max="1538" width="10.28515625" style="8" customWidth="1"/>
    <col min="1539" max="1542" width="15.28515625" style="8" customWidth="1"/>
    <col min="1543" max="1792" width="9.140625" style="8"/>
    <col min="1793" max="1793" width="62.85546875" style="8" customWidth="1"/>
    <col min="1794" max="1794" width="10.28515625" style="8" customWidth="1"/>
    <col min="1795" max="1798" width="15.28515625" style="8" customWidth="1"/>
    <col min="1799" max="2048" width="9.140625" style="8"/>
    <col min="2049" max="2049" width="62.85546875" style="8" customWidth="1"/>
    <col min="2050" max="2050" width="10.28515625" style="8" customWidth="1"/>
    <col min="2051" max="2054" width="15.28515625" style="8" customWidth="1"/>
    <col min="2055" max="2304" width="9.140625" style="8"/>
    <col min="2305" max="2305" width="62.85546875" style="8" customWidth="1"/>
    <col min="2306" max="2306" width="10.28515625" style="8" customWidth="1"/>
    <col min="2307" max="2310" width="15.28515625" style="8" customWidth="1"/>
    <col min="2311" max="2560" width="9.140625" style="8"/>
    <col min="2561" max="2561" width="62.85546875" style="8" customWidth="1"/>
    <col min="2562" max="2562" width="10.28515625" style="8" customWidth="1"/>
    <col min="2563" max="2566" width="15.28515625" style="8" customWidth="1"/>
    <col min="2567" max="2816" width="9.140625" style="8"/>
    <col min="2817" max="2817" width="62.85546875" style="8" customWidth="1"/>
    <col min="2818" max="2818" width="10.28515625" style="8" customWidth="1"/>
    <col min="2819" max="2822" width="15.28515625" style="8" customWidth="1"/>
    <col min="2823" max="3072" width="9.140625" style="8"/>
    <col min="3073" max="3073" width="62.85546875" style="8" customWidth="1"/>
    <col min="3074" max="3074" width="10.28515625" style="8" customWidth="1"/>
    <col min="3075" max="3078" width="15.28515625" style="8" customWidth="1"/>
    <col min="3079" max="3328" width="9.140625" style="8"/>
    <col min="3329" max="3329" width="62.85546875" style="8" customWidth="1"/>
    <col min="3330" max="3330" width="10.28515625" style="8" customWidth="1"/>
    <col min="3331" max="3334" width="15.28515625" style="8" customWidth="1"/>
    <col min="3335" max="3584" width="9.140625" style="8"/>
    <col min="3585" max="3585" width="62.85546875" style="8" customWidth="1"/>
    <col min="3586" max="3586" width="10.28515625" style="8" customWidth="1"/>
    <col min="3587" max="3590" width="15.28515625" style="8" customWidth="1"/>
    <col min="3591" max="3840" width="9.140625" style="8"/>
    <col min="3841" max="3841" width="62.85546875" style="8" customWidth="1"/>
    <col min="3842" max="3842" width="10.28515625" style="8" customWidth="1"/>
    <col min="3843" max="3846" width="15.28515625" style="8" customWidth="1"/>
    <col min="3847" max="4096" width="9.140625" style="8"/>
    <col min="4097" max="4097" width="62.85546875" style="8" customWidth="1"/>
    <col min="4098" max="4098" width="10.28515625" style="8" customWidth="1"/>
    <col min="4099" max="4102" width="15.28515625" style="8" customWidth="1"/>
    <col min="4103" max="4352" width="9.140625" style="8"/>
    <col min="4353" max="4353" width="62.85546875" style="8" customWidth="1"/>
    <col min="4354" max="4354" width="10.28515625" style="8" customWidth="1"/>
    <col min="4355" max="4358" width="15.28515625" style="8" customWidth="1"/>
    <col min="4359" max="4608" width="9.140625" style="8"/>
    <col min="4609" max="4609" width="62.85546875" style="8" customWidth="1"/>
    <col min="4610" max="4610" width="10.28515625" style="8" customWidth="1"/>
    <col min="4611" max="4614" width="15.28515625" style="8" customWidth="1"/>
    <col min="4615" max="4864" width="9.140625" style="8"/>
    <col min="4865" max="4865" width="62.85546875" style="8" customWidth="1"/>
    <col min="4866" max="4866" width="10.28515625" style="8" customWidth="1"/>
    <col min="4867" max="4870" width="15.28515625" style="8" customWidth="1"/>
    <col min="4871" max="5120" width="9.140625" style="8"/>
    <col min="5121" max="5121" width="62.85546875" style="8" customWidth="1"/>
    <col min="5122" max="5122" width="10.28515625" style="8" customWidth="1"/>
    <col min="5123" max="5126" width="15.28515625" style="8" customWidth="1"/>
    <col min="5127" max="5376" width="9.140625" style="8"/>
    <col min="5377" max="5377" width="62.85546875" style="8" customWidth="1"/>
    <col min="5378" max="5378" width="10.28515625" style="8" customWidth="1"/>
    <col min="5379" max="5382" width="15.28515625" style="8" customWidth="1"/>
    <col min="5383" max="5632" width="9.140625" style="8"/>
    <col min="5633" max="5633" width="62.85546875" style="8" customWidth="1"/>
    <col min="5634" max="5634" width="10.28515625" style="8" customWidth="1"/>
    <col min="5635" max="5638" width="15.28515625" style="8" customWidth="1"/>
    <col min="5639" max="5888" width="9.140625" style="8"/>
    <col min="5889" max="5889" width="62.85546875" style="8" customWidth="1"/>
    <col min="5890" max="5890" width="10.28515625" style="8" customWidth="1"/>
    <col min="5891" max="5894" width="15.28515625" style="8" customWidth="1"/>
    <col min="5895" max="6144" width="9.140625" style="8"/>
    <col min="6145" max="6145" width="62.85546875" style="8" customWidth="1"/>
    <col min="6146" max="6146" width="10.28515625" style="8" customWidth="1"/>
    <col min="6147" max="6150" width="15.28515625" style="8" customWidth="1"/>
    <col min="6151" max="6400" width="9.140625" style="8"/>
    <col min="6401" max="6401" width="62.85546875" style="8" customWidth="1"/>
    <col min="6402" max="6402" width="10.28515625" style="8" customWidth="1"/>
    <col min="6403" max="6406" width="15.28515625" style="8" customWidth="1"/>
    <col min="6407" max="6656" width="9.140625" style="8"/>
    <col min="6657" max="6657" width="62.85546875" style="8" customWidth="1"/>
    <col min="6658" max="6658" width="10.28515625" style="8" customWidth="1"/>
    <col min="6659" max="6662" width="15.28515625" style="8" customWidth="1"/>
    <col min="6663" max="6912" width="9.140625" style="8"/>
    <col min="6913" max="6913" width="62.85546875" style="8" customWidth="1"/>
    <col min="6914" max="6914" width="10.28515625" style="8" customWidth="1"/>
    <col min="6915" max="6918" width="15.28515625" style="8" customWidth="1"/>
    <col min="6919" max="7168" width="9.140625" style="8"/>
    <col min="7169" max="7169" width="62.85546875" style="8" customWidth="1"/>
    <col min="7170" max="7170" width="10.28515625" style="8" customWidth="1"/>
    <col min="7171" max="7174" width="15.28515625" style="8" customWidth="1"/>
    <col min="7175" max="7424" width="9.140625" style="8"/>
    <col min="7425" max="7425" width="62.85546875" style="8" customWidth="1"/>
    <col min="7426" max="7426" width="10.28515625" style="8" customWidth="1"/>
    <col min="7427" max="7430" width="15.28515625" style="8" customWidth="1"/>
    <col min="7431" max="7680" width="9.140625" style="8"/>
    <col min="7681" max="7681" width="62.85546875" style="8" customWidth="1"/>
    <col min="7682" max="7682" width="10.28515625" style="8" customWidth="1"/>
    <col min="7683" max="7686" width="15.28515625" style="8" customWidth="1"/>
    <col min="7687" max="7936" width="9.140625" style="8"/>
    <col min="7937" max="7937" width="62.85546875" style="8" customWidth="1"/>
    <col min="7938" max="7938" width="10.28515625" style="8" customWidth="1"/>
    <col min="7939" max="7942" width="15.28515625" style="8" customWidth="1"/>
    <col min="7943" max="8192" width="9.140625" style="8"/>
    <col min="8193" max="8193" width="62.85546875" style="8" customWidth="1"/>
    <col min="8194" max="8194" width="10.28515625" style="8" customWidth="1"/>
    <col min="8195" max="8198" width="15.28515625" style="8" customWidth="1"/>
    <col min="8199" max="8448" width="9.140625" style="8"/>
    <col min="8449" max="8449" width="62.85546875" style="8" customWidth="1"/>
    <col min="8450" max="8450" width="10.28515625" style="8" customWidth="1"/>
    <col min="8451" max="8454" width="15.28515625" style="8" customWidth="1"/>
    <col min="8455" max="8704" width="9.140625" style="8"/>
    <col min="8705" max="8705" width="62.85546875" style="8" customWidth="1"/>
    <col min="8706" max="8706" width="10.28515625" style="8" customWidth="1"/>
    <col min="8707" max="8710" width="15.28515625" style="8" customWidth="1"/>
    <col min="8711" max="8960" width="9.140625" style="8"/>
    <col min="8961" max="8961" width="62.85546875" style="8" customWidth="1"/>
    <col min="8962" max="8962" width="10.28515625" style="8" customWidth="1"/>
    <col min="8963" max="8966" width="15.28515625" style="8" customWidth="1"/>
    <col min="8967" max="9216" width="9.140625" style="8"/>
    <col min="9217" max="9217" width="62.85546875" style="8" customWidth="1"/>
    <col min="9218" max="9218" width="10.28515625" style="8" customWidth="1"/>
    <col min="9219" max="9222" width="15.28515625" style="8" customWidth="1"/>
    <col min="9223" max="9472" width="9.140625" style="8"/>
    <col min="9473" max="9473" width="62.85546875" style="8" customWidth="1"/>
    <col min="9474" max="9474" width="10.28515625" style="8" customWidth="1"/>
    <col min="9475" max="9478" width="15.28515625" style="8" customWidth="1"/>
    <col min="9479" max="9728" width="9.140625" style="8"/>
    <col min="9729" max="9729" width="62.85546875" style="8" customWidth="1"/>
    <col min="9730" max="9730" width="10.28515625" style="8" customWidth="1"/>
    <col min="9731" max="9734" width="15.28515625" style="8" customWidth="1"/>
    <col min="9735" max="9984" width="9.140625" style="8"/>
    <col min="9985" max="9985" width="62.85546875" style="8" customWidth="1"/>
    <col min="9986" max="9986" width="10.28515625" style="8" customWidth="1"/>
    <col min="9987" max="9990" width="15.28515625" style="8" customWidth="1"/>
    <col min="9991" max="10240" width="9.140625" style="8"/>
    <col min="10241" max="10241" width="62.85546875" style="8" customWidth="1"/>
    <col min="10242" max="10242" width="10.28515625" style="8" customWidth="1"/>
    <col min="10243" max="10246" width="15.28515625" style="8" customWidth="1"/>
    <col min="10247" max="10496" width="9.140625" style="8"/>
    <col min="10497" max="10497" width="62.85546875" style="8" customWidth="1"/>
    <col min="10498" max="10498" width="10.28515625" style="8" customWidth="1"/>
    <col min="10499" max="10502" width="15.28515625" style="8" customWidth="1"/>
    <col min="10503" max="10752" width="9.140625" style="8"/>
    <col min="10753" max="10753" width="62.85546875" style="8" customWidth="1"/>
    <col min="10754" max="10754" width="10.28515625" style="8" customWidth="1"/>
    <col min="10755" max="10758" width="15.28515625" style="8" customWidth="1"/>
    <col min="10759" max="11008" width="9.140625" style="8"/>
    <col min="11009" max="11009" width="62.85546875" style="8" customWidth="1"/>
    <col min="11010" max="11010" width="10.28515625" style="8" customWidth="1"/>
    <col min="11011" max="11014" width="15.28515625" style="8" customWidth="1"/>
    <col min="11015" max="11264" width="9.140625" style="8"/>
    <col min="11265" max="11265" width="62.85546875" style="8" customWidth="1"/>
    <col min="11266" max="11266" width="10.28515625" style="8" customWidth="1"/>
    <col min="11267" max="11270" width="15.28515625" style="8" customWidth="1"/>
    <col min="11271" max="11520" width="9.140625" style="8"/>
    <col min="11521" max="11521" width="62.85546875" style="8" customWidth="1"/>
    <col min="11522" max="11522" width="10.28515625" style="8" customWidth="1"/>
    <col min="11523" max="11526" width="15.28515625" style="8" customWidth="1"/>
    <col min="11527" max="11776" width="9.140625" style="8"/>
    <col min="11777" max="11777" width="62.85546875" style="8" customWidth="1"/>
    <col min="11778" max="11778" width="10.28515625" style="8" customWidth="1"/>
    <col min="11779" max="11782" width="15.28515625" style="8" customWidth="1"/>
    <col min="11783" max="12032" width="9.140625" style="8"/>
    <col min="12033" max="12033" width="62.85546875" style="8" customWidth="1"/>
    <col min="12034" max="12034" width="10.28515625" style="8" customWidth="1"/>
    <col min="12035" max="12038" width="15.28515625" style="8" customWidth="1"/>
    <col min="12039" max="12288" width="9.140625" style="8"/>
    <col min="12289" max="12289" width="62.85546875" style="8" customWidth="1"/>
    <col min="12290" max="12290" width="10.28515625" style="8" customWidth="1"/>
    <col min="12291" max="12294" width="15.28515625" style="8" customWidth="1"/>
    <col min="12295" max="12544" width="9.140625" style="8"/>
    <col min="12545" max="12545" width="62.85546875" style="8" customWidth="1"/>
    <col min="12546" max="12546" width="10.28515625" style="8" customWidth="1"/>
    <col min="12547" max="12550" width="15.28515625" style="8" customWidth="1"/>
    <col min="12551" max="12800" width="9.140625" style="8"/>
    <col min="12801" max="12801" width="62.85546875" style="8" customWidth="1"/>
    <col min="12802" max="12802" width="10.28515625" style="8" customWidth="1"/>
    <col min="12803" max="12806" width="15.28515625" style="8" customWidth="1"/>
    <col min="12807" max="13056" width="9.140625" style="8"/>
    <col min="13057" max="13057" width="62.85546875" style="8" customWidth="1"/>
    <col min="13058" max="13058" width="10.28515625" style="8" customWidth="1"/>
    <col min="13059" max="13062" width="15.28515625" style="8" customWidth="1"/>
    <col min="13063" max="13312" width="9.140625" style="8"/>
    <col min="13313" max="13313" width="62.85546875" style="8" customWidth="1"/>
    <col min="13314" max="13314" width="10.28515625" style="8" customWidth="1"/>
    <col min="13315" max="13318" width="15.28515625" style="8" customWidth="1"/>
    <col min="13319" max="13568" width="9.140625" style="8"/>
    <col min="13569" max="13569" width="62.85546875" style="8" customWidth="1"/>
    <col min="13570" max="13570" width="10.28515625" style="8" customWidth="1"/>
    <col min="13571" max="13574" width="15.28515625" style="8" customWidth="1"/>
    <col min="13575" max="13824" width="9.140625" style="8"/>
    <col min="13825" max="13825" width="62.85546875" style="8" customWidth="1"/>
    <col min="13826" max="13826" width="10.28515625" style="8" customWidth="1"/>
    <col min="13827" max="13830" width="15.28515625" style="8" customWidth="1"/>
    <col min="13831" max="14080" width="9.140625" style="8"/>
    <col min="14081" max="14081" width="62.85546875" style="8" customWidth="1"/>
    <col min="14082" max="14082" width="10.28515625" style="8" customWidth="1"/>
    <col min="14083" max="14086" width="15.28515625" style="8" customWidth="1"/>
    <col min="14087" max="14336" width="9.140625" style="8"/>
    <col min="14337" max="14337" width="62.85546875" style="8" customWidth="1"/>
    <col min="14338" max="14338" width="10.28515625" style="8" customWidth="1"/>
    <col min="14339" max="14342" width="15.28515625" style="8" customWidth="1"/>
    <col min="14343" max="14592" width="9.140625" style="8"/>
    <col min="14593" max="14593" width="62.85546875" style="8" customWidth="1"/>
    <col min="14594" max="14594" width="10.28515625" style="8" customWidth="1"/>
    <col min="14595" max="14598" width="15.28515625" style="8" customWidth="1"/>
    <col min="14599" max="14848" width="9.140625" style="8"/>
    <col min="14849" max="14849" width="62.85546875" style="8" customWidth="1"/>
    <col min="14850" max="14850" width="10.28515625" style="8" customWidth="1"/>
    <col min="14851" max="14854" width="15.28515625" style="8" customWidth="1"/>
    <col min="14855" max="15104" width="9.140625" style="8"/>
    <col min="15105" max="15105" width="62.85546875" style="8" customWidth="1"/>
    <col min="15106" max="15106" width="10.28515625" style="8" customWidth="1"/>
    <col min="15107" max="15110" width="15.28515625" style="8" customWidth="1"/>
    <col min="15111" max="15360" width="9.140625" style="8"/>
    <col min="15361" max="15361" width="62.85546875" style="8" customWidth="1"/>
    <col min="15362" max="15362" width="10.28515625" style="8" customWidth="1"/>
    <col min="15363" max="15366" width="15.28515625" style="8" customWidth="1"/>
    <col min="15367" max="15616" width="9.140625" style="8"/>
    <col min="15617" max="15617" width="62.85546875" style="8" customWidth="1"/>
    <col min="15618" max="15618" width="10.28515625" style="8" customWidth="1"/>
    <col min="15619" max="15622" width="15.28515625" style="8" customWidth="1"/>
    <col min="15623" max="15872" width="9.140625" style="8"/>
    <col min="15873" max="15873" width="62.85546875" style="8" customWidth="1"/>
    <col min="15874" max="15874" width="10.28515625" style="8" customWidth="1"/>
    <col min="15875" max="15878" width="15.28515625" style="8" customWidth="1"/>
    <col min="15879" max="16128" width="9.140625" style="8"/>
    <col min="16129" max="16129" width="62.85546875" style="8" customWidth="1"/>
    <col min="16130" max="16130" width="10.28515625" style="8" customWidth="1"/>
    <col min="16131" max="16134" width="15.28515625" style="8" customWidth="1"/>
    <col min="16135" max="16384" width="9.140625" style="8"/>
  </cols>
  <sheetData>
    <row r="1" spans="1:6" x14ac:dyDescent="0.2">
      <c r="F1" s="7" t="s">
        <v>629</v>
      </c>
    </row>
    <row r="3" spans="1:6" ht="28.5" customHeight="1" x14ac:dyDescent="0.2">
      <c r="A3" s="761" t="s">
        <v>739</v>
      </c>
      <c r="B3" s="761"/>
      <c r="C3" s="761"/>
      <c r="D3" s="761"/>
      <c r="E3" s="761"/>
      <c r="F3" s="761"/>
    </row>
    <row r="4" spans="1:6" ht="15" thickBot="1" x14ac:dyDescent="0.25"/>
    <row r="5" spans="1:6" ht="33" customHeight="1" x14ac:dyDescent="0.25">
      <c r="A5" s="762" t="s">
        <v>248</v>
      </c>
      <c r="B5" s="764" t="s">
        <v>740</v>
      </c>
      <c r="C5" s="766" t="s">
        <v>741</v>
      </c>
      <c r="D5" s="766"/>
      <c r="E5" s="766"/>
      <c r="F5" s="767"/>
    </row>
    <row r="6" spans="1:6" ht="15.75" thickBot="1" x14ac:dyDescent="0.3">
      <c r="A6" s="763"/>
      <c r="B6" s="765"/>
      <c r="C6" s="563" t="s">
        <v>662</v>
      </c>
      <c r="D6" s="563" t="s">
        <v>663</v>
      </c>
      <c r="E6" s="563" t="s">
        <v>664</v>
      </c>
      <c r="F6" s="563" t="s">
        <v>665</v>
      </c>
    </row>
    <row r="7" spans="1:6" x14ac:dyDescent="0.2">
      <c r="A7" s="564" t="s">
        <v>253</v>
      </c>
      <c r="B7" s="565">
        <v>1</v>
      </c>
      <c r="C7" s="566"/>
      <c r="D7" s="566"/>
      <c r="E7" s="566"/>
      <c r="F7" s="567"/>
    </row>
    <row r="8" spans="1:6" ht="42.75" x14ac:dyDescent="0.2">
      <c r="A8" s="568" t="s">
        <v>254</v>
      </c>
      <c r="B8" s="569">
        <v>2</v>
      </c>
      <c r="C8" s="570"/>
      <c r="D8" s="570"/>
      <c r="E8" s="570"/>
      <c r="F8" s="571"/>
    </row>
    <row r="9" spans="1:6" x14ac:dyDescent="0.2">
      <c r="A9" s="568" t="s">
        <v>255</v>
      </c>
      <c r="B9" s="569">
        <v>3</v>
      </c>
      <c r="C9" s="570"/>
      <c r="D9" s="570"/>
      <c r="E9" s="570"/>
      <c r="F9" s="571"/>
    </row>
    <row r="10" spans="1:6" ht="28.5" x14ac:dyDescent="0.2">
      <c r="A10" s="568" t="s">
        <v>256</v>
      </c>
      <c r="B10" s="569">
        <v>4</v>
      </c>
      <c r="C10" s="570"/>
      <c r="D10" s="570"/>
      <c r="E10" s="570"/>
      <c r="F10" s="571"/>
    </row>
    <row r="11" spans="1:6" x14ac:dyDescent="0.2">
      <c r="A11" s="568" t="s">
        <v>257</v>
      </c>
      <c r="B11" s="569">
        <v>5</v>
      </c>
      <c r="C11" s="570"/>
      <c r="D11" s="570"/>
      <c r="E11" s="570"/>
      <c r="F11" s="571"/>
    </row>
    <row r="12" spans="1:6" ht="15" thickBot="1" x14ac:dyDescent="0.25">
      <c r="A12" s="572" t="s">
        <v>258</v>
      </c>
      <c r="B12" s="573">
        <v>6</v>
      </c>
      <c r="C12" s="574" t="s">
        <v>742</v>
      </c>
      <c r="D12" s="574" t="s">
        <v>742</v>
      </c>
      <c r="E12" s="574" t="s">
        <v>742</v>
      </c>
      <c r="F12" s="575" t="s">
        <v>742</v>
      </c>
    </row>
    <row r="13" spans="1:6" s="580" customFormat="1" ht="15.75" thickBot="1" x14ac:dyDescent="0.3">
      <c r="A13" s="576" t="s">
        <v>743</v>
      </c>
      <c r="B13" s="577">
        <v>7</v>
      </c>
      <c r="C13" s="578">
        <f>SUM(C7:C12)</f>
        <v>0</v>
      </c>
      <c r="D13" s="578">
        <f>SUM(D7:D12)</f>
        <v>0</v>
      </c>
      <c r="E13" s="578">
        <f>SUM(E7:E12)</f>
        <v>0</v>
      </c>
      <c r="F13" s="579">
        <f>SUM(F7:F12)</f>
        <v>0</v>
      </c>
    </row>
    <row r="14" spans="1:6" s="580" customFormat="1" ht="15.75" thickBot="1" x14ac:dyDescent="0.3">
      <c r="A14" s="576" t="s">
        <v>744</v>
      </c>
      <c r="B14" s="577">
        <v>8</v>
      </c>
      <c r="C14" s="578">
        <f>C13/2</f>
        <v>0</v>
      </c>
      <c r="D14" s="578">
        <f>D13/2</f>
        <v>0</v>
      </c>
      <c r="E14" s="578">
        <f>E13/2</f>
        <v>0</v>
      </c>
      <c r="F14" s="579">
        <f>F13/2</f>
        <v>0</v>
      </c>
    </row>
    <row r="15" spans="1:6" s="580" customFormat="1" ht="30.75" thickBot="1" x14ac:dyDescent="0.3">
      <c r="A15" s="576" t="s">
        <v>745</v>
      </c>
      <c r="B15" s="577">
        <v>9</v>
      </c>
      <c r="C15" s="578">
        <v>0</v>
      </c>
      <c r="D15" s="578">
        <v>0</v>
      </c>
      <c r="E15" s="578">
        <v>0</v>
      </c>
      <c r="F15" s="579">
        <v>0</v>
      </c>
    </row>
    <row r="16" spans="1:6" x14ac:dyDescent="0.2">
      <c r="A16" s="564" t="s">
        <v>746</v>
      </c>
      <c r="B16" s="565">
        <v>10</v>
      </c>
      <c r="C16" s="566"/>
      <c r="D16" s="566"/>
      <c r="E16" s="566"/>
      <c r="F16" s="567"/>
    </row>
    <row r="17" spans="1:6" x14ac:dyDescent="0.2">
      <c r="A17" s="568" t="s">
        <v>747</v>
      </c>
      <c r="B17" s="569">
        <v>11</v>
      </c>
      <c r="C17" s="570"/>
      <c r="D17" s="570"/>
      <c r="E17" s="570"/>
      <c r="F17" s="571"/>
    </row>
    <row r="18" spans="1:6" x14ac:dyDescent="0.2">
      <c r="A18" s="568" t="s">
        <v>748</v>
      </c>
      <c r="B18" s="569">
        <v>12</v>
      </c>
      <c r="C18" s="570"/>
      <c r="D18" s="570"/>
      <c r="E18" s="570"/>
      <c r="F18" s="571"/>
    </row>
    <row r="19" spans="1:6" x14ac:dyDescent="0.2">
      <c r="A19" s="568" t="s">
        <v>749</v>
      </c>
      <c r="B19" s="569">
        <v>13</v>
      </c>
      <c r="C19" s="570"/>
      <c r="D19" s="570"/>
      <c r="E19" s="570"/>
      <c r="F19" s="571"/>
    </row>
    <row r="20" spans="1:6" x14ac:dyDescent="0.2">
      <c r="A20" s="568" t="s">
        <v>750</v>
      </c>
      <c r="B20" s="569">
        <v>14</v>
      </c>
      <c r="C20" s="570"/>
      <c r="D20" s="570"/>
      <c r="E20" s="570"/>
      <c r="F20" s="571"/>
    </row>
    <row r="21" spans="1:6" x14ac:dyDescent="0.2">
      <c r="A21" s="568" t="s">
        <v>751</v>
      </c>
      <c r="B21" s="569">
        <v>15</v>
      </c>
      <c r="C21" s="570"/>
      <c r="D21" s="570"/>
      <c r="E21" s="570"/>
      <c r="F21" s="571"/>
    </row>
    <row r="22" spans="1:6" ht="15" thickBot="1" x14ac:dyDescent="0.25">
      <c r="A22" s="572" t="s">
        <v>752</v>
      </c>
      <c r="B22" s="573">
        <v>16</v>
      </c>
      <c r="C22" s="574"/>
      <c r="D22" s="574"/>
      <c r="E22" s="574"/>
      <c r="F22" s="575"/>
    </row>
    <row r="23" spans="1:6" s="580" customFormat="1" ht="30.75" thickBot="1" x14ac:dyDescent="0.3">
      <c r="A23" s="576" t="s">
        <v>753</v>
      </c>
      <c r="B23" s="577">
        <v>17</v>
      </c>
      <c r="C23" s="578">
        <v>0</v>
      </c>
      <c r="D23" s="578">
        <v>0</v>
      </c>
      <c r="E23" s="578">
        <v>0</v>
      </c>
      <c r="F23" s="579">
        <v>0</v>
      </c>
    </row>
    <row r="24" spans="1:6" x14ac:dyDescent="0.2">
      <c r="A24" s="564" t="s">
        <v>746</v>
      </c>
      <c r="B24" s="565">
        <v>18</v>
      </c>
      <c r="C24" s="566"/>
      <c r="D24" s="566"/>
      <c r="E24" s="566"/>
      <c r="F24" s="567"/>
    </row>
    <row r="25" spans="1:6" x14ac:dyDescent="0.2">
      <c r="A25" s="568" t="s">
        <v>747</v>
      </c>
      <c r="B25" s="569">
        <v>19</v>
      </c>
      <c r="C25" s="570"/>
      <c r="D25" s="570"/>
      <c r="E25" s="570"/>
      <c r="F25" s="571"/>
    </row>
    <row r="26" spans="1:6" x14ac:dyDescent="0.2">
      <c r="A26" s="568" t="s">
        <v>748</v>
      </c>
      <c r="B26" s="569">
        <v>20</v>
      </c>
      <c r="C26" s="570"/>
      <c r="D26" s="570"/>
      <c r="E26" s="570"/>
      <c r="F26" s="571"/>
    </row>
    <row r="27" spans="1:6" x14ac:dyDescent="0.2">
      <c r="A27" s="568" t="s">
        <v>749</v>
      </c>
      <c r="B27" s="569">
        <v>21</v>
      </c>
      <c r="C27" s="570"/>
      <c r="D27" s="570"/>
      <c r="E27" s="570"/>
      <c r="F27" s="571"/>
    </row>
    <row r="28" spans="1:6" x14ac:dyDescent="0.2">
      <c r="A28" s="568" t="s">
        <v>750</v>
      </c>
      <c r="B28" s="569">
        <v>22</v>
      </c>
      <c r="C28" s="570"/>
      <c r="D28" s="570"/>
      <c r="E28" s="570"/>
      <c r="F28" s="571"/>
    </row>
    <row r="29" spans="1:6" x14ac:dyDescent="0.2">
      <c r="A29" s="568" t="s">
        <v>751</v>
      </c>
      <c r="B29" s="569">
        <v>23</v>
      </c>
      <c r="C29" s="570"/>
      <c r="D29" s="570"/>
      <c r="E29" s="570"/>
      <c r="F29" s="571"/>
    </row>
    <row r="30" spans="1:6" ht="15" thickBot="1" x14ac:dyDescent="0.25">
      <c r="A30" s="572" t="s">
        <v>752</v>
      </c>
      <c r="B30" s="573">
        <v>24</v>
      </c>
      <c r="C30" s="574"/>
      <c r="D30" s="574"/>
      <c r="E30" s="574"/>
      <c r="F30" s="575"/>
    </row>
    <row r="31" spans="1:6" s="580" customFormat="1" ht="15.75" thickBot="1" x14ac:dyDescent="0.3">
      <c r="A31" s="576" t="s">
        <v>754</v>
      </c>
      <c r="B31" s="577">
        <v>25</v>
      </c>
      <c r="C31" s="578">
        <v>0</v>
      </c>
      <c r="D31" s="578">
        <v>0</v>
      </c>
      <c r="E31" s="578">
        <v>0</v>
      </c>
      <c r="F31" s="579">
        <v>0</v>
      </c>
    </row>
    <row r="32" spans="1:6" s="580" customFormat="1" ht="15.75" thickBot="1" x14ac:dyDescent="0.3">
      <c r="A32" s="576" t="s">
        <v>755</v>
      </c>
      <c r="B32" s="577">
        <v>26</v>
      </c>
      <c r="C32" s="578">
        <f>C14-C31</f>
        <v>0</v>
      </c>
      <c r="D32" s="578">
        <f>D14-D31</f>
        <v>0</v>
      </c>
      <c r="E32" s="578">
        <f>E14-E31</f>
        <v>0</v>
      </c>
      <c r="F32" s="579">
        <f>F14-F31</f>
        <v>0</v>
      </c>
    </row>
  </sheetData>
  <mergeCells count="4">
    <mergeCell ref="A3:F3"/>
    <mergeCell ref="A5:A6"/>
    <mergeCell ref="B5:B6"/>
    <mergeCell ref="C5:F5"/>
  </mergeCells>
  <printOptions horizontalCentered="1"/>
  <pageMargins left="0.70866141732283472" right="0.70866141732283472" top="0.74803149606299213" bottom="0.74803149606299213" header="0.31496062992125984" footer="0.31496062992125984"/>
  <pageSetup paperSize="9" scale="60" orientation="portrait" r:id="rId1"/>
  <headerFooter>
    <oddFooter>&amp;L&amp;D&amp;C&amp;P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7"/>
  <sheetViews>
    <sheetView view="pageBreakPreview" zoomScaleNormal="100" zoomScaleSheetLayoutView="100" workbookViewId="0">
      <selection activeCell="B12" sqref="B12"/>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625" t="s">
        <v>163</v>
      </c>
      <c r="B3" s="625"/>
    </row>
    <row r="8" spans="1:2" ht="60" customHeight="1" x14ac:dyDescent="0.2">
      <c r="A8" s="624" t="s">
        <v>0</v>
      </c>
      <c r="B8" s="2" t="s">
        <v>168</v>
      </c>
    </row>
    <row r="9" spans="1:2" ht="33" customHeight="1" x14ac:dyDescent="0.2">
      <c r="A9" s="624" t="s">
        <v>284</v>
      </c>
      <c r="B9" s="2" t="s">
        <v>847</v>
      </c>
    </row>
    <row r="10" spans="1:2" ht="33" customHeight="1" x14ac:dyDescent="0.2">
      <c r="A10" s="624" t="s">
        <v>285</v>
      </c>
      <c r="B10" s="2" t="s">
        <v>245</v>
      </c>
    </row>
    <row r="11" spans="1:2" ht="45.75" customHeight="1" x14ac:dyDescent="0.2">
      <c r="A11" s="624" t="s">
        <v>286</v>
      </c>
      <c r="B11" s="2" t="s">
        <v>251</v>
      </c>
    </row>
    <row r="12" spans="1:2" ht="33" customHeight="1" x14ac:dyDescent="0.2">
      <c r="A12" s="624" t="s">
        <v>287</v>
      </c>
      <c r="B12" s="2" t="s">
        <v>288</v>
      </c>
    </row>
    <row r="13" spans="1:2" ht="99" customHeight="1" x14ac:dyDescent="0.2">
      <c r="A13" s="624" t="s">
        <v>289</v>
      </c>
      <c r="B13" s="2" t="s">
        <v>848</v>
      </c>
    </row>
    <row r="14" spans="1:2" ht="30" customHeight="1" x14ac:dyDescent="0.2">
      <c r="A14" s="624" t="s">
        <v>778</v>
      </c>
      <c r="B14" s="614" t="s">
        <v>849</v>
      </c>
    </row>
    <row r="15" spans="1:2" ht="30" customHeight="1" x14ac:dyDescent="0.2">
      <c r="A15" s="624" t="s">
        <v>779</v>
      </c>
      <c r="B15" s="614" t="s">
        <v>780</v>
      </c>
    </row>
    <row r="16" spans="1:2" ht="30" customHeight="1" x14ac:dyDescent="0.2">
      <c r="A16" s="624" t="s">
        <v>781</v>
      </c>
      <c r="B16" s="614" t="s">
        <v>541</v>
      </c>
    </row>
    <row r="17" spans="1:2" ht="30" customHeight="1" x14ac:dyDescent="0.2">
      <c r="A17" s="624" t="s">
        <v>782</v>
      </c>
      <c r="B17" s="614" t="s">
        <v>783</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216B-E069-457A-A2DB-8125BA1FCA74}">
  <dimension ref="A1:F21"/>
  <sheetViews>
    <sheetView view="pageBreakPreview" zoomScaleNormal="100" zoomScaleSheetLayoutView="100" workbookViewId="0">
      <selection activeCell="E24" sqref="E24"/>
    </sheetView>
  </sheetViews>
  <sheetFormatPr defaultRowHeight="15" x14ac:dyDescent="0.2"/>
  <cols>
    <col min="1" max="1" width="9.7109375" style="380" customWidth="1"/>
    <col min="2" max="2" width="35.28515625" style="380" bestFit="1" customWidth="1"/>
    <col min="3" max="6" width="20.7109375" style="380" customWidth="1"/>
    <col min="7" max="256" width="9.140625" style="380"/>
    <col min="257" max="257" width="9.7109375" style="380" customWidth="1"/>
    <col min="258" max="258" width="35.28515625" style="380" bestFit="1" customWidth="1"/>
    <col min="259" max="262" width="20.7109375" style="380" customWidth="1"/>
    <col min="263" max="512" width="9.140625" style="380"/>
    <col min="513" max="513" width="9.7109375" style="380" customWidth="1"/>
    <col min="514" max="514" width="35.28515625" style="380" bestFit="1" customWidth="1"/>
    <col min="515" max="518" width="20.7109375" style="380" customWidth="1"/>
    <col min="519" max="768" width="9.140625" style="380"/>
    <col min="769" max="769" width="9.7109375" style="380" customWidth="1"/>
    <col min="770" max="770" width="35.28515625" style="380" bestFit="1" customWidth="1"/>
    <col min="771" max="774" width="20.7109375" style="380" customWidth="1"/>
    <col min="775" max="1024" width="9.140625" style="380"/>
    <col min="1025" max="1025" width="9.7109375" style="380" customWidth="1"/>
    <col min="1026" max="1026" width="35.28515625" style="380" bestFit="1" customWidth="1"/>
    <col min="1027" max="1030" width="20.7109375" style="380" customWidth="1"/>
    <col min="1031" max="1280" width="9.140625" style="380"/>
    <col min="1281" max="1281" width="9.7109375" style="380" customWidth="1"/>
    <col min="1282" max="1282" width="35.28515625" style="380" bestFit="1" customWidth="1"/>
    <col min="1283" max="1286" width="20.7109375" style="380" customWidth="1"/>
    <col min="1287" max="1536" width="9.140625" style="380"/>
    <col min="1537" max="1537" width="9.7109375" style="380" customWidth="1"/>
    <col min="1538" max="1538" width="35.28515625" style="380" bestFit="1" customWidth="1"/>
    <col min="1539" max="1542" width="20.7109375" style="380" customWidth="1"/>
    <col min="1543" max="1792" width="9.140625" style="380"/>
    <col min="1793" max="1793" width="9.7109375" style="380" customWidth="1"/>
    <col min="1794" max="1794" width="35.28515625" style="380" bestFit="1" customWidth="1"/>
    <col min="1795" max="1798" width="20.7109375" style="380" customWidth="1"/>
    <col min="1799" max="2048" width="9.140625" style="380"/>
    <col min="2049" max="2049" width="9.7109375" style="380" customWidth="1"/>
    <col min="2050" max="2050" width="35.28515625" style="380" bestFit="1" customWidth="1"/>
    <col min="2051" max="2054" width="20.7109375" style="380" customWidth="1"/>
    <col min="2055" max="2304" width="9.140625" style="380"/>
    <col min="2305" max="2305" width="9.7109375" style="380" customWidth="1"/>
    <col min="2306" max="2306" width="35.28515625" style="380" bestFit="1" customWidth="1"/>
    <col min="2307" max="2310" width="20.7109375" style="380" customWidth="1"/>
    <col min="2311" max="2560" width="9.140625" style="380"/>
    <col min="2561" max="2561" width="9.7109375" style="380" customWidth="1"/>
    <col min="2562" max="2562" width="35.28515625" style="380" bestFit="1" customWidth="1"/>
    <col min="2563" max="2566" width="20.7109375" style="380" customWidth="1"/>
    <col min="2567" max="2816" width="9.140625" style="380"/>
    <col min="2817" max="2817" width="9.7109375" style="380" customWidth="1"/>
    <col min="2818" max="2818" width="35.28515625" style="380" bestFit="1" customWidth="1"/>
    <col min="2819" max="2822" width="20.7109375" style="380" customWidth="1"/>
    <col min="2823" max="3072" width="9.140625" style="380"/>
    <col min="3073" max="3073" width="9.7109375" style="380" customWidth="1"/>
    <col min="3074" max="3074" width="35.28515625" style="380" bestFit="1" customWidth="1"/>
    <col min="3075" max="3078" width="20.7109375" style="380" customWidth="1"/>
    <col min="3079" max="3328" width="9.140625" style="380"/>
    <col min="3329" max="3329" width="9.7109375" style="380" customWidth="1"/>
    <col min="3330" max="3330" width="35.28515625" style="380" bestFit="1" customWidth="1"/>
    <col min="3331" max="3334" width="20.7109375" style="380" customWidth="1"/>
    <col min="3335" max="3584" width="9.140625" style="380"/>
    <col min="3585" max="3585" width="9.7109375" style="380" customWidth="1"/>
    <col min="3586" max="3586" width="35.28515625" style="380" bestFit="1" customWidth="1"/>
    <col min="3587" max="3590" width="20.7109375" style="380" customWidth="1"/>
    <col min="3591" max="3840" width="9.140625" style="380"/>
    <col min="3841" max="3841" width="9.7109375" style="380" customWidth="1"/>
    <col min="3842" max="3842" width="35.28515625" style="380" bestFit="1" customWidth="1"/>
    <col min="3843" max="3846" width="20.7109375" style="380" customWidth="1"/>
    <col min="3847" max="4096" width="9.140625" style="380"/>
    <col min="4097" max="4097" width="9.7109375" style="380" customWidth="1"/>
    <col min="4098" max="4098" width="35.28515625" style="380" bestFit="1" customWidth="1"/>
    <col min="4099" max="4102" width="20.7109375" style="380" customWidth="1"/>
    <col min="4103" max="4352" width="9.140625" style="380"/>
    <col min="4353" max="4353" width="9.7109375" style="380" customWidth="1"/>
    <col min="4354" max="4354" width="35.28515625" style="380" bestFit="1" customWidth="1"/>
    <col min="4355" max="4358" width="20.7109375" style="380" customWidth="1"/>
    <col min="4359" max="4608" width="9.140625" style="380"/>
    <col min="4609" max="4609" width="9.7109375" style="380" customWidth="1"/>
    <col min="4610" max="4610" width="35.28515625" style="380" bestFit="1" customWidth="1"/>
    <col min="4611" max="4614" width="20.7109375" style="380" customWidth="1"/>
    <col min="4615" max="4864" width="9.140625" style="380"/>
    <col min="4865" max="4865" width="9.7109375" style="380" customWidth="1"/>
    <col min="4866" max="4866" width="35.28515625" style="380" bestFit="1" customWidth="1"/>
    <col min="4867" max="4870" width="20.7109375" style="380" customWidth="1"/>
    <col min="4871" max="5120" width="9.140625" style="380"/>
    <col min="5121" max="5121" width="9.7109375" style="380" customWidth="1"/>
    <col min="5122" max="5122" width="35.28515625" style="380" bestFit="1" customWidth="1"/>
    <col min="5123" max="5126" width="20.7109375" style="380" customWidth="1"/>
    <col min="5127" max="5376" width="9.140625" style="380"/>
    <col min="5377" max="5377" width="9.7109375" style="380" customWidth="1"/>
    <col min="5378" max="5378" width="35.28515625" style="380" bestFit="1" customWidth="1"/>
    <col min="5379" max="5382" width="20.7109375" style="380" customWidth="1"/>
    <col min="5383" max="5632" width="9.140625" style="380"/>
    <col min="5633" max="5633" width="9.7109375" style="380" customWidth="1"/>
    <col min="5634" max="5634" width="35.28515625" style="380" bestFit="1" customWidth="1"/>
    <col min="5635" max="5638" width="20.7109375" style="380" customWidth="1"/>
    <col min="5639" max="5888" width="9.140625" style="380"/>
    <col min="5889" max="5889" width="9.7109375" style="380" customWidth="1"/>
    <col min="5890" max="5890" width="35.28515625" style="380" bestFit="1" customWidth="1"/>
    <col min="5891" max="5894" width="20.7109375" style="380" customWidth="1"/>
    <col min="5895" max="6144" width="9.140625" style="380"/>
    <col min="6145" max="6145" width="9.7109375" style="380" customWidth="1"/>
    <col min="6146" max="6146" width="35.28515625" style="380" bestFit="1" customWidth="1"/>
    <col min="6147" max="6150" width="20.7109375" style="380" customWidth="1"/>
    <col min="6151" max="6400" width="9.140625" style="380"/>
    <col min="6401" max="6401" width="9.7109375" style="380" customWidth="1"/>
    <col min="6402" max="6402" width="35.28515625" style="380" bestFit="1" customWidth="1"/>
    <col min="6403" max="6406" width="20.7109375" style="380" customWidth="1"/>
    <col min="6407" max="6656" width="9.140625" style="380"/>
    <col min="6657" max="6657" width="9.7109375" style="380" customWidth="1"/>
    <col min="6658" max="6658" width="35.28515625" style="380" bestFit="1" customWidth="1"/>
    <col min="6659" max="6662" width="20.7109375" style="380" customWidth="1"/>
    <col min="6663" max="6912" width="9.140625" style="380"/>
    <col min="6913" max="6913" width="9.7109375" style="380" customWidth="1"/>
    <col min="6914" max="6914" width="35.28515625" style="380" bestFit="1" customWidth="1"/>
    <col min="6915" max="6918" width="20.7109375" style="380" customWidth="1"/>
    <col min="6919" max="7168" width="9.140625" style="380"/>
    <col min="7169" max="7169" width="9.7109375" style="380" customWidth="1"/>
    <col min="7170" max="7170" width="35.28515625" style="380" bestFit="1" customWidth="1"/>
    <col min="7171" max="7174" width="20.7109375" style="380" customWidth="1"/>
    <col min="7175" max="7424" width="9.140625" style="380"/>
    <col min="7425" max="7425" width="9.7109375" style="380" customWidth="1"/>
    <col min="7426" max="7426" width="35.28515625" style="380" bestFit="1" customWidth="1"/>
    <col min="7427" max="7430" width="20.7109375" style="380" customWidth="1"/>
    <col min="7431" max="7680" width="9.140625" style="380"/>
    <col min="7681" max="7681" width="9.7109375" style="380" customWidth="1"/>
    <col min="7682" max="7682" width="35.28515625" style="380" bestFit="1" customWidth="1"/>
    <col min="7683" max="7686" width="20.7109375" style="380" customWidth="1"/>
    <col min="7687" max="7936" width="9.140625" style="380"/>
    <col min="7937" max="7937" width="9.7109375" style="380" customWidth="1"/>
    <col min="7938" max="7938" width="35.28515625" style="380" bestFit="1" customWidth="1"/>
    <col min="7939" max="7942" width="20.7109375" style="380" customWidth="1"/>
    <col min="7943" max="8192" width="9.140625" style="380"/>
    <col min="8193" max="8193" width="9.7109375" style="380" customWidth="1"/>
    <col min="8194" max="8194" width="35.28515625" style="380" bestFit="1" customWidth="1"/>
    <col min="8195" max="8198" width="20.7109375" style="380" customWidth="1"/>
    <col min="8199" max="8448" width="9.140625" style="380"/>
    <col min="8449" max="8449" width="9.7109375" style="380" customWidth="1"/>
    <col min="8450" max="8450" width="35.28515625" style="380" bestFit="1" customWidth="1"/>
    <col min="8451" max="8454" width="20.7109375" style="380" customWidth="1"/>
    <col min="8455" max="8704" width="9.140625" style="380"/>
    <col min="8705" max="8705" width="9.7109375" style="380" customWidth="1"/>
    <col min="8706" max="8706" width="35.28515625" style="380" bestFit="1" customWidth="1"/>
    <col min="8707" max="8710" width="20.7109375" style="380" customWidth="1"/>
    <col min="8711" max="8960" width="9.140625" style="380"/>
    <col min="8961" max="8961" width="9.7109375" style="380" customWidth="1"/>
    <col min="8962" max="8962" width="35.28515625" style="380" bestFit="1" customWidth="1"/>
    <col min="8963" max="8966" width="20.7109375" style="380" customWidth="1"/>
    <col min="8967" max="9216" width="9.140625" style="380"/>
    <col min="9217" max="9217" width="9.7109375" style="380" customWidth="1"/>
    <col min="9218" max="9218" width="35.28515625" style="380" bestFit="1" customWidth="1"/>
    <col min="9219" max="9222" width="20.7109375" style="380" customWidth="1"/>
    <col min="9223" max="9472" width="9.140625" style="380"/>
    <col min="9473" max="9473" width="9.7109375" style="380" customWidth="1"/>
    <col min="9474" max="9474" width="35.28515625" style="380" bestFit="1" customWidth="1"/>
    <col min="9475" max="9478" width="20.7109375" style="380" customWidth="1"/>
    <col min="9479" max="9728" width="9.140625" style="380"/>
    <col min="9729" max="9729" width="9.7109375" style="380" customWidth="1"/>
    <col min="9730" max="9730" width="35.28515625" style="380" bestFit="1" customWidth="1"/>
    <col min="9731" max="9734" width="20.7109375" style="380" customWidth="1"/>
    <col min="9735" max="9984" width="9.140625" style="380"/>
    <col min="9985" max="9985" width="9.7109375" style="380" customWidth="1"/>
    <col min="9986" max="9986" width="35.28515625" style="380" bestFit="1" customWidth="1"/>
    <col min="9987" max="9990" width="20.7109375" style="380" customWidth="1"/>
    <col min="9991" max="10240" width="9.140625" style="380"/>
    <col min="10241" max="10241" width="9.7109375" style="380" customWidth="1"/>
    <col min="10242" max="10242" width="35.28515625" style="380" bestFit="1" customWidth="1"/>
    <col min="10243" max="10246" width="20.7109375" style="380" customWidth="1"/>
    <col min="10247" max="10496" width="9.140625" style="380"/>
    <col min="10497" max="10497" width="9.7109375" style="380" customWidth="1"/>
    <col min="10498" max="10498" width="35.28515625" style="380" bestFit="1" customWidth="1"/>
    <col min="10499" max="10502" width="20.7109375" style="380" customWidth="1"/>
    <col min="10503" max="10752" width="9.140625" style="380"/>
    <col min="10753" max="10753" width="9.7109375" style="380" customWidth="1"/>
    <col min="10754" max="10754" width="35.28515625" style="380" bestFit="1" customWidth="1"/>
    <col min="10755" max="10758" width="20.7109375" style="380" customWidth="1"/>
    <col min="10759" max="11008" width="9.140625" style="380"/>
    <col min="11009" max="11009" width="9.7109375" style="380" customWidth="1"/>
    <col min="11010" max="11010" width="35.28515625" style="380" bestFit="1" customWidth="1"/>
    <col min="11011" max="11014" width="20.7109375" style="380" customWidth="1"/>
    <col min="11015" max="11264" width="9.140625" style="380"/>
    <col min="11265" max="11265" width="9.7109375" style="380" customWidth="1"/>
    <col min="11266" max="11266" width="35.28515625" style="380" bestFit="1" customWidth="1"/>
    <col min="11267" max="11270" width="20.7109375" style="380" customWidth="1"/>
    <col min="11271" max="11520" width="9.140625" style="380"/>
    <col min="11521" max="11521" width="9.7109375" style="380" customWidth="1"/>
    <col min="11522" max="11522" width="35.28515625" style="380" bestFit="1" customWidth="1"/>
    <col min="11523" max="11526" width="20.7109375" style="380" customWidth="1"/>
    <col min="11527" max="11776" width="9.140625" style="380"/>
    <col min="11777" max="11777" width="9.7109375" style="380" customWidth="1"/>
    <col min="11778" max="11778" width="35.28515625" style="380" bestFit="1" customWidth="1"/>
    <col min="11779" max="11782" width="20.7109375" style="380" customWidth="1"/>
    <col min="11783" max="12032" width="9.140625" style="380"/>
    <col min="12033" max="12033" width="9.7109375" style="380" customWidth="1"/>
    <col min="12034" max="12034" width="35.28515625" style="380" bestFit="1" customWidth="1"/>
    <col min="12035" max="12038" width="20.7109375" style="380" customWidth="1"/>
    <col min="12039" max="12288" width="9.140625" style="380"/>
    <col min="12289" max="12289" width="9.7109375" style="380" customWidth="1"/>
    <col min="12290" max="12290" width="35.28515625" style="380" bestFit="1" customWidth="1"/>
    <col min="12291" max="12294" width="20.7109375" style="380" customWidth="1"/>
    <col min="12295" max="12544" width="9.140625" style="380"/>
    <col min="12545" max="12545" width="9.7109375" style="380" customWidth="1"/>
    <col min="12546" max="12546" width="35.28515625" style="380" bestFit="1" customWidth="1"/>
    <col min="12547" max="12550" width="20.7109375" style="380" customWidth="1"/>
    <col min="12551" max="12800" width="9.140625" style="380"/>
    <col min="12801" max="12801" width="9.7109375" style="380" customWidth="1"/>
    <col min="12802" max="12802" width="35.28515625" style="380" bestFit="1" customWidth="1"/>
    <col min="12803" max="12806" width="20.7109375" style="380" customWidth="1"/>
    <col min="12807" max="13056" width="9.140625" style="380"/>
    <col min="13057" max="13057" width="9.7109375" style="380" customWidth="1"/>
    <col min="13058" max="13058" width="35.28515625" style="380" bestFit="1" customWidth="1"/>
    <col min="13059" max="13062" width="20.7109375" style="380" customWidth="1"/>
    <col min="13063" max="13312" width="9.140625" style="380"/>
    <col min="13313" max="13313" width="9.7109375" style="380" customWidth="1"/>
    <col min="13314" max="13314" width="35.28515625" style="380" bestFit="1" customWidth="1"/>
    <col min="13315" max="13318" width="20.7109375" style="380" customWidth="1"/>
    <col min="13319" max="13568" width="9.140625" style="380"/>
    <col min="13569" max="13569" width="9.7109375" style="380" customWidth="1"/>
    <col min="13570" max="13570" width="35.28515625" style="380" bestFit="1" customWidth="1"/>
    <col min="13571" max="13574" width="20.7109375" style="380" customWidth="1"/>
    <col min="13575" max="13824" width="9.140625" style="380"/>
    <col min="13825" max="13825" width="9.7109375" style="380" customWidth="1"/>
    <col min="13826" max="13826" width="35.28515625" style="380" bestFit="1" customWidth="1"/>
    <col min="13827" max="13830" width="20.7109375" style="380" customWidth="1"/>
    <col min="13831" max="14080" width="9.140625" style="380"/>
    <col min="14081" max="14081" width="9.7109375" style="380" customWidth="1"/>
    <col min="14082" max="14082" width="35.28515625" style="380" bestFit="1" customWidth="1"/>
    <col min="14083" max="14086" width="20.7109375" style="380" customWidth="1"/>
    <col min="14087" max="14336" width="9.140625" style="380"/>
    <col min="14337" max="14337" width="9.7109375" style="380" customWidth="1"/>
    <col min="14338" max="14338" width="35.28515625" style="380" bestFit="1" customWidth="1"/>
    <col min="14339" max="14342" width="20.7109375" style="380" customWidth="1"/>
    <col min="14343" max="14592" width="9.140625" style="380"/>
    <col min="14593" max="14593" width="9.7109375" style="380" customWidth="1"/>
    <col min="14594" max="14594" width="35.28515625" style="380" bestFit="1" customWidth="1"/>
    <col min="14595" max="14598" width="20.7109375" style="380" customWidth="1"/>
    <col min="14599" max="14848" width="9.140625" style="380"/>
    <col min="14849" max="14849" width="9.7109375" style="380" customWidth="1"/>
    <col min="14850" max="14850" width="35.28515625" style="380" bestFit="1" customWidth="1"/>
    <col min="14851" max="14854" width="20.7109375" style="380" customWidth="1"/>
    <col min="14855" max="15104" width="9.140625" style="380"/>
    <col min="15105" max="15105" width="9.7109375" style="380" customWidth="1"/>
    <col min="15106" max="15106" width="35.28515625" style="380" bestFit="1" customWidth="1"/>
    <col min="15107" max="15110" width="20.7109375" style="380" customWidth="1"/>
    <col min="15111" max="15360" width="9.140625" style="380"/>
    <col min="15361" max="15361" width="9.7109375" style="380" customWidth="1"/>
    <col min="15362" max="15362" width="35.28515625" style="380" bestFit="1" customWidth="1"/>
    <col min="15363" max="15366" width="20.7109375" style="380" customWidth="1"/>
    <col min="15367" max="15616" width="9.140625" style="380"/>
    <col min="15617" max="15617" width="9.7109375" style="380" customWidth="1"/>
    <col min="15618" max="15618" width="35.28515625" style="380" bestFit="1" customWidth="1"/>
    <col min="15619" max="15622" width="20.7109375" style="380" customWidth="1"/>
    <col min="15623" max="15872" width="9.140625" style="380"/>
    <col min="15873" max="15873" width="9.7109375" style="380" customWidth="1"/>
    <col min="15874" max="15874" width="35.28515625" style="380" bestFit="1" customWidth="1"/>
    <col min="15875" max="15878" width="20.7109375" style="380" customWidth="1"/>
    <col min="15879" max="16128" width="9.140625" style="380"/>
    <col min="16129" max="16129" width="9.7109375" style="380" customWidth="1"/>
    <col min="16130" max="16130" width="35.28515625" style="380" bestFit="1" customWidth="1"/>
    <col min="16131" max="16134" width="20.7109375" style="380" customWidth="1"/>
    <col min="16135" max="16384" width="9.140625" style="380"/>
  </cols>
  <sheetData>
    <row r="1" spans="1:6" x14ac:dyDescent="0.2">
      <c r="F1" s="581" t="s">
        <v>756</v>
      </c>
    </row>
    <row r="3" spans="1:6" ht="30" customHeight="1" x14ac:dyDescent="0.25">
      <c r="A3" s="771" t="s">
        <v>632</v>
      </c>
      <c r="B3" s="771"/>
      <c r="C3" s="771"/>
      <c r="D3" s="771"/>
      <c r="E3" s="771"/>
      <c r="F3" s="771"/>
    </row>
    <row r="9" spans="1:6" ht="15.75" thickBot="1" x14ac:dyDescent="0.25">
      <c r="F9" s="581" t="s">
        <v>1</v>
      </c>
    </row>
    <row r="10" spans="1:6" ht="15.75" thickBot="1" x14ac:dyDescent="0.25">
      <c r="A10" s="582" t="s">
        <v>2</v>
      </c>
      <c r="B10" s="583" t="s">
        <v>3</v>
      </c>
      <c r="C10" s="583" t="s">
        <v>4</v>
      </c>
      <c r="D10" s="583" t="s">
        <v>5</v>
      </c>
      <c r="E10" s="583" t="s">
        <v>6</v>
      </c>
      <c r="F10" s="584" t="s">
        <v>86</v>
      </c>
    </row>
    <row r="11" spans="1:6" ht="15.75" x14ac:dyDescent="0.25">
      <c r="A11" s="772" t="s">
        <v>740</v>
      </c>
      <c r="B11" s="774"/>
      <c r="C11" s="776"/>
      <c r="D11" s="777"/>
      <c r="E11" s="776"/>
      <c r="F11" s="778"/>
    </row>
    <row r="12" spans="1:6" ht="16.5" thickBot="1" x14ac:dyDescent="0.3">
      <c r="A12" s="773"/>
      <c r="B12" s="775"/>
      <c r="C12" s="585" t="s">
        <v>661</v>
      </c>
      <c r="D12" s="585" t="s">
        <v>662</v>
      </c>
      <c r="E12" s="585" t="s">
        <v>661</v>
      </c>
      <c r="F12" s="586" t="s">
        <v>662</v>
      </c>
    </row>
    <row r="13" spans="1:6" x14ac:dyDescent="0.2">
      <c r="A13" s="587" t="s">
        <v>7</v>
      </c>
      <c r="B13" s="779"/>
      <c r="C13" s="780"/>
      <c r="D13" s="780"/>
      <c r="E13" s="780"/>
      <c r="F13" s="781"/>
    </row>
    <row r="14" spans="1:6" ht="20.100000000000001" customHeight="1" x14ac:dyDescent="0.2">
      <c r="A14" s="588" t="s">
        <v>8</v>
      </c>
      <c r="B14" s="589" t="s">
        <v>757</v>
      </c>
      <c r="C14" s="590"/>
      <c r="D14" s="590"/>
      <c r="E14" s="590"/>
      <c r="F14" s="590"/>
    </row>
    <row r="15" spans="1:6" ht="20.100000000000001" customHeight="1" x14ac:dyDescent="0.2">
      <c r="A15" s="588" t="s">
        <v>9</v>
      </c>
      <c r="B15" s="768"/>
      <c r="C15" s="769"/>
      <c r="D15" s="769"/>
      <c r="E15" s="769"/>
      <c r="F15" s="770"/>
    </row>
    <row r="16" spans="1:6" ht="20.100000000000001" customHeight="1" x14ac:dyDescent="0.2">
      <c r="A16" s="588" t="s">
        <v>10</v>
      </c>
      <c r="B16" s="589" t="s">
        <v>758</v>
      </c>
      <c r="C16" s="590"/>
      <c r="D16" s="590"/>
      <c r="E16" s="590"/>
      <c r="F16" s="591"/>
    </row>
    <row r="17" spans="1:6" ht="20.100000000000001" customHeight="1" x14ac:dyDescent="0.2">
      <c r="A17" s="588" t="s">
        <v>11</v>
      </c>
      <c r="B17" s="589" t="s">
        <v>759</v>
      </c>
      <c r="C17" s="590"/>
      <c r="D17" s="590"/>
      <c r="E17" s="590"/>
      <c r="F17" s="591"/>
    </row>
    <row r="18" spans="1:6" ht="20.100000000000001" customHeight="1" x14ac:dyDescent="0.2">
      <c r="A18" s="588" t="s">
        <v>12</v>
      </c>
      <c r="B18" s="589" t="s">
        <v>760</v>
      </c>
      <c r="C18" s="590"/>
      <c r="D18" s="590"/>
      <c r="E18" s="592"/>
      <c r="F18" s="591"/>
    </row>
    <row r="19" spans="1:6" ht="20.100000000000001" customHeight="1" x14ac:dyDescent="0.2">
      <c r="A19" s="588" t="s">
        <v>13</v>
      </c>
      <c r="B19" s="768"/>
      <c r="C19" s="769"/>
      <c r="D19" s="769"/>
      <c r="E19" s="769"/>
      <c r="F19" s="770"/>
    </row>
    <row r="20" spans="1:6" ht="20.100000000000001" customHeight="1" thickBot="1" x14ac:dyDescent="0.25">
      <c r="A20" s="593" t="s">
        <v>14</v>
      </c>
      <c r="B20" s="594" t="s">
        <v>761</v>
      </c>
      <c r="C20" s="595"/>
      <c r="D20" s="595"/>
      <c r="E20" s="595"/>
      <c r="F20" s="596"/>
    </row>
    <row r="21" spans="1:6" ht="20.100000000000001" customHeight="1" x14ac:dyDescent="0.2"/>
  </sheetData>
  <mergeCells count="8">
    <mergeCell ref="B15:F15"/>
    <mergeCell ref="B19:F19"/>
    <mergeCell ref="A3:F3"/>
    <mergeCell ref="A11:A12"/>
    <mergeCell ref="B11:B12"/>
    <mergeCell ref="C11:D11"/>
    <mergeCell ref="E11:F11"/>
    <mergeCell ref="B13:F13"/>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&amp;L&amp;D&amp;C&amp;P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ABF3B-74DF-4894-A86D-CB8B21A01356}">
  <sheetPr>
    <pageSetUpPr fitToPage="1"/>
  </sheetPr>
  <dimension ref="A1:AF83"/>
  <sheetViews>
    <sheetView view="pageBreakPreview" topLeftCell="S63" zoomScaleNormal="100" zoomScaleSheetLayoutView="100" workbookViewId="0">
      <selection activeCell="X52" sqref="X52"/>
    </sheetView>
  </sheetViews>
  <sheetFormatPr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10" width="15.7109375" style="8" customWidth="1"/>
    <col min="11" max="11" width="18" style="8" customWidth="1"/>
    <col min="12" max="14" width="15.7109375" style="8" customWidth="1"/>
    <col min="15" max="15" width="4.42578125" style="14" customWidth="1"/>
    <col min="16" max="16" width="4.140625" style="8" customWidth="1"/>
    <col min="17" max="17" width="5.7109375" style="8" customWidth="1"/>
    <col min="18" max="19" width="8.7109375" style="8" customWidth="1"/>
    <col min="20" max="21" width="10.7109375" style="8" customWidth="1"/>
    <col min="22" max="22" width="78.7109375" style="8" customWidth="1"/>
    <col min="23" max="27" width="15.7109375" style="8" customWidth="1"/>
    <col min="28" max="28" width="18.85546875" style="8" customWidth="1"/>
    <col min="29" max="224" width="9.140625" style="8"/>
    <col min="225" max="225" width="4.42578125" style="8" customWidth="1"/>
    <col min="226" max="226" width="4.140625" style="8" customWidth="1"/>
    <col min="227" max="227" width="5.7109375" style="8" customWidth="1"/>
    <col min="228" max="229" width="8.7109375" style="8" customWidth="1"/>
    <col min="230" max="231" width="10.7109375" style="8" customWidth="1"/>
    <col min="232" max="232" width="78.7109375" style="8" customWidth="1"/>
    <col min="233" max="240" width="15.7109375" style="8" customWidth="1"/>
    <col min="241" max="241" width="4.42578125" style="8" customWidth="1"/>
    <col min="242" max="242" width="4.140625" style="8" customWidth="1"/>
    <col min="243" max="243" width="5.7109375" style="8" customWidth="1"/>
    <col min="244" max="245" width="8.7109375" style="8" customWidth="1"/>
    <col min="246" max="247" width="10.7109375" style="8" customWidth="1"/>
    <col min="248" max="248" width="78.7109375" style="8" customWidth="1"/>
    <col min="249" max="256" width="15.7109375" style="8" customWidth="1"/>
    <col min="257" max="257" width="4.42578125" style="8" customWidth="1"/>
    <col min="258" max="258" width="4.140625" style="8" customWidth="1"/>
    <col min="259" max="259" width="5.7109375" style="8" customWidth="1"/>
    <col min="260" max="261" width="8.7109375" style="8" customWidth="1"/>
    <col min="262" max="263" width="10.7109375" style="8" customWidth="1"/>
    <col min="264" max="264" width="78.7109375" style="8" customWidth="1"/>
    <col min="265" max="272" width="15.7109375" style="8" customWidth="1"/>
    <col min="273" max="273" width="4.42578125" style="8" customWidth="1"/>
    <col min="274" max="274" width="4.140625" style="8" customWidth="1"/>
    <col min="275" max="275" width="5.7109375" style="8" customWidth="1"/>
    <col min="276" max="277" width="8.7109375" style="8" customWidth="1"/>
    <col min="278" max="279" width="10.7109375" style="8" customWidth="1"/>
    <col min="280" max="280" width="78.7109375" style="8" customWidth="1"/>
    <col min="281" max="284" width="20.7109375" style="8" customWidth="1"/>
    <col min="285" max="480" width="9.140625" style="8"/>
    <col min="481" max="481" width="4.42578125" style="8" customWidth="1"/>
    <col min="482" max="482" width="4.140625" style="8" customWidth="1"/>
    <col min="483" max="483" width="5.7109375" style="8" customWidth="1"/>
    <col min="484" max="485" width="8.7109375" style="8" customWidth="1"/>
    <col min="486" max="487" width="10.7109375" style="8" customWidth="1"/>
    <col min="488" max="488" width="78.7109375" style="8" customWidth="1"/>
    <col min="489" max="496" width="15.7109375" style="8" customWidth="1"/>
    <col min="497" max="497" width="4.42578125" style="8" customWidth="1"/>
    <col min="498" max="498" width="4.140625" style="8" customWidth="1"/>
    <col min="499" max="499" width="5.7109375" style="8" customWidth="1"/>
    <col min="500" max="501" width="8.7109375" style="8" customWidth="1"/>
    <col min="502" max="503" width="10.7109375" style="8" customWidth="1"/>
    <col min="504" max="504" width="78.7109375" style="8" customWidth="1"/>
    <col min="505" max="512" width="15.7109375" style="8" customWidth="1"/>
    <col min="513" max="513" width="4.42578125" style="8" customWidth="1"/>
    <col min="514" max="514" width="4.140625" style="8" customWidth="1"/>
    <col min="515" max="515" width="5.7109375" style="8" customWidth="1"/>
    <col min="516" max="517" width="8.7109375" style="8" customWidth="1"/>
    <col min="518" max="519" width="10.7109375" style="8" customWidth="1"/>
    <col min="520" max="520" width="78.7109375" style="8" customWidth="1"/>
    <col min="521" max="528" width="15.7109375" style="8" customWidth="1"/>
    <col min="529" max="529" width="4.42578125" style="8" customWidth="1"/>
    <col min="530" max="530" width="4.140625" style="8" customWidth="1"/>
    <col min="531" max="531" width="5.7109375" style="8" customWidth="1"/>
    <col min="532" max="533" width="8.7109375" style="8" customWidth="1"/>
    <col min="534" max="535" width="10.7109375" style="8" customWidth="1"/>
    <col min="536" max="536" width="78.7109375" style="8" customWidth="1"/>
    <col min="537" max="540" width="20.7109375" style="8" customWidth="1"/>
    <col min="541" max="736" width="9.140625" style="8"/>
    <col min="737" max="737" width="4.42578125" style="8" customWidth="1"/>
    <col min="738" max="738" width="4.140625" style="8" customWidth="1"/>
    <col min="739" max="739" width="5.7109375" style="8" customWidth="1"/>
    <col min="740" max="741" width="8.7109375" style="8" customWidth="1"/>
    <col min="742" max="743" width="10.7109375" style="8" customWidth="1"/>
    <col min="744" max="744" width="78.7109375" style="8" customWidth="1"/>
    <col min="745" max="752" width="15.7109375" style="8" customWidth="1"/>
    <col min="753" max="753" width="4.42578125" style="8" customWidth="1"/>
    <col min="754" max="754" width="4.140625" style="8" customWidth="1"/>
    <col min="755" max="755" width="5.7109375" style="8" customWidth="1"/>
    <col min="756" max="757" width="8.7109375" style="8" customWidth="1"/>
    <col min="758" max="759" width="10.7109375" style="8" customWidth="1"/>
    <col min="760" max="760" width="78.7109375" style="8" customWidth="1"/>
    <col min="761" max="768" width="15.7109375" style="8" customWidth="1"/>
    <col min="769" max="769" width="4.42578125" style="8" customWidth="1"/>
    <col min="770" max="770" width="4.140625" style="8" customWidth="1"/>
    <col min="771" max="771" width="5.7109375" style="8" customWidth="1"/>
    <col min="772" max="773" width="8.7109375" style="8" customWidth="1"/>
    <col min="774" max="775" width="10.7109375" style="8" customWidth="1"/>
    <col min="776" max="776" width="78.7109375" style="8" customWidth="1"/>
    <col min="777" max="784" width="15.7109375" style="8" customWidth="1"/>
    <col min="785" max="785" width="4.42578125" style="8" customWidth="1"/>
    <col min="786" max="786" width="4.140625" style="8" customWidth="1"/>
    <col min="787" max="787" width="5.7109375" style="8" customWidth="1"/>
    <col min="788" max="789" width="8.7109375" style="8" customWidth="1"/>
    <col min="790" max="791" width="10.7109375" style="8" customWidth="1"/>
    <col min="792" max="792" width="78.7109375" style="8" customWidth="1"/>
    <col min="793" max="796" width="20.7109375" style="8" customWidth="1"/>
    <col min="797" max="992" width="9.140625" style="8"/>
    <col min="993" max="993" width="4.42578125" style="8" customWidth="1"/>
    <col min="994" max="994" width="4.140625" style="8" customWidth="1"/>
    <col min="995" max="995" width="5.7109375" style="8" customWidth="1"/>
    <col min="996" max="997" width="8.7109375" style="8" customWidth="1"/>
    <col min="998" max="999" width="10.7109375" style="8" customWidth="1"/>
    <col min="1000" max="1000" width="78.7109375" style="8" customWidth="1"/>
    <col min="1001" max="1008" width="15.7109375" style="8" customWidth="1"/>
    <col min="1009" max="1009" width="4.42578125" style="8" customWidth="1"/>
    <col min="1010" max="1010" width="4.140625" style="8" customWidth="1"/>
    <col min="1011" max="1011" width="5.7109375" style="8" customWidth="1"/>
    <col min="1012" max="1013" width="8.7109375" style="8" customWidth="1"/>
    <col min="1014" max="1015" width="10.7109375" style="8" customWidth="1"/>
    <col min="1016" max="1016" width="78.7109375" style="8" customWidth="1"/>
    <col min="1017" max="1024" width="15.7109375" style="8" customWidth="1"/>
    <col min="1025" max="1025" width="4.42578125" style="8" customWidth="1"/>
    <col min="1026" max="1026" width="4.140625" style="8" customWidth="1"/>
    <col min="1027" max="1027" width="5.7109375" style="8" customWidth="1"/>
    <col min="1028" max="1029" width="8.7109375" style="8" customWidth="1"/>
    <col min="1030" max="1031" width="10.7109375" style="8" customWidth="1"/>
    <col min="1032" max="1032" width="78.7109375" style="8" customWidth="1"/>
    <col min="1033" max="1040" width="15.7109375" style="8" customWidth="1"/>
    <col min="1041" max="1041" width="4.42578125" style="8" customWidth="1"/>
    <col min="1042" max="1042" width="4.140625" style="8" customWidth="1"/>
    <col min="1043" max="1043" width="5.7109375" style="8" customWidth="1"/>
    <col min="1044" max="1045" width="8.7109375" style="8" customWidth="1"/>
    <col min="1046" max="1047" width="10.7109375" style="8" customWidth="1"/>
    <col min="1048" max="1048" width="78.7109375" style="8" customWidth="1"/>
    <col min="1049" max="1052" width="20.7109375" style="8" customWidth="1"/>
    <col min="1053" max="1248" width="9.140625" style="8"/>
    <col min="1249" max="1249" width="4.42578125" style="8" customWidth="1"/>
    <col min="1250" max="1250" width="4.140625" style="8" customWidth="1"/>
    <col min="1251" max="1251" width="5.7109375" style="8" customWidth="1"/>
    <col min="1252" max="1253" width="8.7109375" style="8" customWidth="1"/>
    <col min="1254" max="1255" width="10.7109375" style="8" customWidth="1"/>
    <col min="1256" max="1256" width="78.7109375" style="8" customWidth="1"/>
    <col min="1257" max="1264" width="15.7109375" style="8" customWidth="1"/>
    <col min="1265" max="1265" width="4.42578125" style="8" customWidth="1"/>
    <col min="1266" max="1266" width="4.140625" style="8" customWidth="1"/>
    <col min="1267" max="1267" width="5.7109375" style="8" customWidth="1"/>
    <col min="1268" max="1269" width="8.7109375" style="8" customWidth="1"/>
    <col min="1270" max="1271" width="10.7109375" style="8" customWidth="1"/>
    <col min="1272" max="1272" width="78.7109375" style="8" customWidth="1"/>
    <col min="1273" max="1280" width="15.7109375" style="8" customWidth="1"/>
    <col min="1281" max="1281" width="4.42578125" style="8" customWidth="1"/>
    <col min="1282" max="1282" width="4.140625" style="8" customWidth="1"/>
    <col min="1283" max="1283" width="5.7109375" style="8" customWidth="1"/>
    <col min="1284" max="1285" width="8.7109375" style="8" customWidth="1"/>
    <col min="1286" max="1287" width="10.7109375" style="8" customWidth="1"/>
    <col min="1288" max="1288" width="78.7109375" style="8" customWidth="1"/>
    <col min="1289" max="1296" width="15.7109375" style="8" customWidth="1"/>
    <col min="1297" max="1297" width="4.42578125" style="8" customWidth="1"/>
    <col min="1298" max="1298" width="4.140625" style="8" customWidth="1"/>
    <col min="1299" max="1299" width="5.7109375" style="8" customWidth="1"/>
    <col min="1300" max="1301" width="8.7109375" style="8" customWidth="1"/>
    <col min="1302" max="1303" width="10.7109375" style="8" customWidth="1"/>
    <col min="1304" max="1304" width="78.7109375" style="8" customWidth="1"/>
    <col min="1305" max="1308" width="20.7109375" style="8" customWidth="1"/>
    <col min="1309" max="1504" width="9.140625" style="8"/>
    <col min="1505" max="1505" width="4.42578125" style="8" customWidth="1"/>
    <col min="1506" max="1506" width="4.140625" style="8" customWidth="1"/>
    <col min="1507" max="1507" width="5.7109375" style="8" customWidth="1"/>
    <col min="1508" max="1509" width="8.7109375" style="8" customWidth="1"/>
    <col min="1510" max="1511" width="10.7109375" style="8" customWidth="1"/>
    <col min="1512" max="1512" width="78.7109375" style="8" customWidth="1"/>
    <col min="1513" max="1520" width="15.7109375" style="8" customWidth="1"/>
    <col min="1521" max="1521" width="4.42578125" style="8" customWidth="1"/>
    <col min="1522" max="1522" width="4.140625" style="8" customWidth="1"/>
    <col min="1523" max="1523" width="5.7109375" style="8" customWidth="1"/>
    <col min="1524" max="1525" width="8.7109375" style="8" customWidth="1"/>
    <col min="1526" max="1527" width="10.7109375" style="8" customWidth="1"/>
    <col min="1528" max="1528" width="78.7109375" style="8" customWidth="1"/>
    <col min="1529" max="1536" width="15.7109375" style="8" customWidth="1"/>
    <col min="1537" max="1537" width="4.42578125" style="8" customWidth="1"/>
    <col min="1538" max="1538" width="4.140625" style="8" customWidth="1"/>
    <col min="1539" max="1539" width="5.7109375" style="8" customWidth="1"/>
    <col min="1540" max="1541" width="8.7109375" style="8" customWidth="1"/>
    <col min="1542" max="1543" width="10.7109375" style="8" customWidth="1"/>
    <col min="1544" max="1544" width="78.7109375" style="8" customWidth="1"/>
    <col min="1545" max="1552" width="15.7109375" style="8" customWidth="1"/>
    <col min="1553" max="1553" width="4.42578125" style="8" customWidth="1"/>
    <col min="1554" max="1554" width="4.140625" style="8" customWidth="1"/>
    <col min="1555" max="1555" width="5.7109375" style="8" customWidth="1"/>
    <col min="1556" max="1557" width="8.7109375" style="8" customWidth="1"/>
    <col min="1558" max="1559" width="10.7109375" style="8" customWidth="1"/>
    <col min="1560" max="1560" width="78.7109375" style="8" customWidth="1"/>
    <col min="1561" max="1564" width="20.7109375" style="8" customWidth="1"/>
    <col min="1565" max="1760" width="9.140625" style="8"/>
    <col min="1761" max="1761" width="4.42578125" style="8" customWidth="1"/>
    <col min="1762" max="1762" width="4.140625" style="8" customWidth="1"/>
    <col min="1763" max="1763" width="5.7109375" style="8" customWidth="1"/>
    <col min="1764" max="1765" width="8.7109375" style="8" customWidth="1"/>
    <col min="1766" max="1767" width="10.7109375" style="8" customWidth="1"/>
    <col min="1768" max="1768" width="78.7109375" style="8" customWidth="1"/>
    <col min="1769" max="1776" width="15.7109375" style="8" customWidth="1"/>
    <col min="1777" max="1777" width="4.42578125" style="8" customWidth="1"/>
    <col min="1778" max="1778" width="4.140625" style="8" customWidth="1"/>
    <col min="1779" max="1779" width="5.7109375" style="8" customWidth="1"/>
    <col min="1780" max="1781" width="8.7109375" style="8" customWidth="1"/>
    <col min="1782" max="1783" width="10.7109375" style="8" customWidth="1"/>
    <col min="1784" max="1784" width="78.7109375" style="8" customWidth="1"/>
    <col min="1785" max="1792" width="15.7109375" style="8" customWidth="1"/>
    <col min="1793" max="1793" width="4.42578125" style="8" customWidth="1"/>
    <col min="1794" max="1794" width="4.140625" style="8" customWidth="1"/>
    <col min="1795" max="1795" width="5.7109375" style="8" customWidth="1"/>
    <col min="1796" max="1797" width="8.7109375" style="8" customWidth="1"/>
    <col min="1798" max="1799" width="10.7109375" style="8" customWidth="1"/>
    <col min="1800" max="1800" width="78.7109375" style="8" customWidth="1"/>
    <col min="1801" max="1808" width="15.7109375" style="8" customWidth="1"/>
    <col min="1809" max="1809" width="4.42578125" style="8" customWidth="1"/>
    <col min="1810" max="1810" width="4.140625" style="8" customWidth="1"/>
    <col min="1811" max="1811" width="5.7109375" style="8" customWidth="1"/>
    <col min="1812" max="1813" width="8.7109375" style="8" customWidth="1"/>
    <col min="1814" max="1815" width="10.7109375" style="8" customWidth="1"/>
    <col min="1816" max="1816" width="78.7109375" style="8" customWidth="1"/>
    <col min="1817" max="1820" width="20.7109375" style="8" customWidth="1"/>
    <col min="1821" max="2016" width="9.140625" style="8"/>
    <col min="2017" max="2017" width="4.42578125" style="8" customWidth="1"/>
    <col min="2018" max="2018" width="4.140625" style="8" customWidth="1"/>
    <col min="2019" max="2019" width="5.7109375" style="8" customWidth="1"/>
    <col min="2020" max="2021" width="8.7109375" style="8" customWidth="1"/>
    <col min="2022" max="2023" width="10.7109375" style="8" customWidth="1"/>
    <col min="2024" max="2024" width="78.7109375" style="8" customWidth="1"/>
    <col min="2025" max="2032" width="15.7109375" style="8" customWidth="1"/>
    <col min="2033" max="2033" width="4.42578125" style="8" customWidth="1"/>
    <col min="2034" max="2034" width="4.140625" style="8" customWidth="1"/>
    <col min="2035" max="2035" width="5.7109375" style="8" customWidth="1"/>
    <col min="2036" max="2037" width="8.7109375" style="8" customWidth="1"/>
    <col min="2038" max="2039" width="10.7109375" style="8" customWidth="1"/>
    <col min="2040" max="2040" width="78.7109375" style="8" customWidth="1"/>
    <col min="2041" max="2048" width="15.7109375" style="8" customWidth="1"/>
    <col min="2049" max="2049" width="4.42578125" style="8" customWidth="1"/>
    <col min="2050" max="2050" width="4.140625" style="8" customWidth="1"/>
    <col min="2051" max="2051" width="5.7109375" style="8" customWidth="1"/>
    <col min="2052" max="2053" width="8.7109375" style="8" customWidth="1"/>
    <col min="2054" max="2055" width="10.7109375" style="8" customWidth="1"/>
    <col min="2056" max="2056" width="78.7109375" style="8" customWidth="1"/>
    <col min="2057" max="2064" width="15.7109375" style="8" customWidth="1"/>
    <col min="2065" max="2065" width="4.42578125" style="8" customWidth="1"/>
    <col min="2066" max="2066" width="4.140625" style="8" customWidth="1"/>
    <col min="2067" max="2067" width="5.7109375" style="8" customWidth="1"/>
    <col min="2068" max="2069" width="8.7109375" style="8" customWidth="1"/>
    <col min="2070" max="2071" width="10.7109375" style="8" customWidth="1"/>
    <col min="2072" max="2072" width="78.7109375" style="8" customWidth="1"/>
    <col min="2073" max="2076" width="20.7109375" style="8" customWidth="1"/>
    <col min="2077" max="2272" width="9.140625" style="8"/>
    <col min="2273" max="2273" width="4.42578125" style="8" customWidth="1"/>
    <col min="2274" max="2274" width="4.140625" style="8" customWidth="1"/>
    <col min="2275" max="2275" width="5.7109375" style="8" customWidth="1"/>
    <col min="2276" max="2277" width="8.7109375" style="8" customWidth="1"/>
    <col min="2278" max="2279" width="10.7109375" style="8" customWidth="1"/>
    <col min="2280" max="2280" width="78.7109375" style="8" customWidth="1"/>
    <col min="2281" max="2288" width="15.7109375" style="8" customWidth="1"/>
    <col min="2289" max="2289" width="4.42578125" style="8" customWidth="1"/>
    <col min="2290" max="2290" width="4.140625" style="8" customWidth="1"/>
    <col min="2291" max="2291" width="5.7109375" style="8" customWidth="1"/>
    <col min="2292" max="2293" width="8.7109375" style="8" customWidth="1"/>
    <col min="2294" max="2295" width="10.7109375" style="8" customWidth="1"/>
    <col min="2296" max="2296" width="78.7109375" style="8" customWidth="1"/>
    <col min="2297" max="2304" width="15.7109375" style="8" customWidth="1"/>
    <col min="2305" max="2305" width="4.42578125" style="8" customWidth="1"/>
    <col min="2306" max="2306" width="4.140625" style="8" customWidth="1"/>
    <col min="2307" max="2307" width="5.7109375" style="8" customWidth="1"/>
    <col min="2308" max="2309" width="8.7109375" style="8" customWidth="1"/>
    <col min="2310" max="2311" width="10.7109375" style="8" customWidth="1"/>
    <col min="2312" max="2312" width="78.7109375" style="8" customWidth="1"/>
    <col min="2313" max="2320" width="15.7109375" style="8" customWidth="1"/>
    <col min="2321" max="2321" width="4.42578125" style="8" customWidth="1"/>
    <col min="2322" max="2322" width="4.140625" style="8" customWidth="1"/>
    <col min="2323" max="2323" width="5.7109375" style="8" customWidth="1"/>
    <col min="2324" max="2325" width="8.7109375" style="8" customWidth="1"/>
    <col min="2326" max="2327" width="10.7109375" style="8" customWidth="1"/>
    <col min="2328" max="2328" width="78.7109375" style="8" customWidth="1"/>
    <col min="2329" max="2332" width="20.7109375" style="8" customWidth="1"/>
    <col min="2333" max="2528" width="9.140625" style="8"/>
    <col min="2529" max="2529" width="4.42578125" style="8" customWidth="1"/>
    <col min="2530" max="2530" width="4.140625" style="8" customWidth="1"/>
    <col min="2531" max="2531" width="5.7109375" style="8" customWidth="1"/>
    <col min="2532" max="2533" width="8.7109375" style="8" customWidth="1"/>
    <col min="2534" max="2535" width="10.7109375" style="8" customWidth="1"/>
    <col min="2536" max="2536" width="78.7109375" style="8" customWidth="1"/>
    <col min="2537" max="2544" width="15.7109375" style="8" customWidth="1"/>
    <col min="2545" max="2545" width="4.42578125" style="8" customWidth="1"/>
    <col min="2546" max="2546" width="4.140625" style="8" customWidth="1"/>
    <col min="2547" max="2547" width="5.7109375" style="8" customWidth="1"/>
    <col min="2548" max="2549" width="8.7109375" style="8" customWidth="1"/>
    <col min="2550" max="2551" width="10.7109375" style="8" customWidth="1"/>
    <col min="2552" max="2552" width="78.7109375" style="8" customWidth="1"/>
    <col min="2553" max="2560" width="15.7109375" style="8" customWidth="1"/>
    <col min="2561" max="2561" width="4.42578125" style="8" customWidth="1"/>
    <col min="2562" max="2562" width="4.140625" style="8" customWidth="1"/>
    <col min="2563" max="2563" width="5.7109375" style="8" customWidth="1"/>
    <col min="2564" max="2565" width="8.7109375" style="8" customWidth="1"/>
    <col min="2566" max="2567" width="10.7109375" style="8" customWidth="1"/>
    <col min="2568" max="2568" width="78.7109375" style="8" customWidth="1"/>
    <col min="2569" max="2576" width="15.7109375" style="8" customWidth="1"/>
    <col min="2577" max="2577" width="4.42578125" style="8" customWidth="1"/>
    <col min="2578" max="2578" width="4.140625" style="8" customWidth="1"/>
    <col min="2579" max="2579" width="5.7109375" style="8" customWidth="1"/>
    <col min="2580" max="2581" width="8.7109375" style="8" customWidth="1"/>
    <col min="2582" max="2583" width="10.7109375" style="8" customWidth="1"/>
    <col min="2584" max="2584" width="78.7109375" style="8" customWidth="1"/>
    <col min="2585" max="2588" width="20.7109375" style="8" customWidth="1"/>
    <col min="2589" max="2784" width="9.140625" style="8"/>
    <col min="2785" max="2785" width="4.42578125" style="8" customWidth="1"/>
    <col min="2786" max="2786" width="4.140625" style="8" customWidth="1"/>
    <col min="2787" max="2787" width="5.7109375" style="8" customWidth="1"/>
    <col min="2788" max="2789" width="8.7109375" style="8" customWidth="1"/>
    <col min="2790" max="2791" width="10.7109375" style="8" customWidth="1"/>
    <col min="2792" max="2792" width="78.7109375" style="8" customWidth="1"/>
    <col min="2793" max="2800" width="15.7109375" style="8" customWidth="1"/>
    <col min="2801" max="2801" width="4.42578125" style="8" customWidth="1"/>
    <col min="2802" max="2802" width="4.140625" style="8" customWidth="1"/>
    <col min="2803" max="2803" width="5.7109375" style="8" customWidth="1"/>
    <col min="2804" max="2805" width="8.7109375" style="8" customWidth="1"/>
    <col min="2806" max="2807" width="10.7109375" style="8" customWidth="1"/>
    <col min="2808" max="2808" width="78.7109375" style="8" customWidth="1"/>
    <col min="2809" max="2816" width="15.7109375" style="8" customWidth="1"/>
    <col min="2817" max="2817" width="4.42578125" style="8" customWidth="1"/>
    <col min="2818" max="2818" width="4.140625" style="8" customWidth="1"/>
    <col min="2819" max="2819" width="5.7109375" style="8" customWidth="1"/>
    <col min="2820" max="2821" width="8.7109375" style="8" customWidth="1"/>
    <col min="2822" max="2823" width="10.7109375" style="8" customWidth="1"/>
    <col min="2824" max="2824" width="78.7109375" style="8" customWidth="1"/>
    <col min="2825" max="2832" width="15.7109375" style="8" customWidth="1"/>
    <col min="2833" max="2833" width="4.42578125" style="8" customWidth="1"/>
    <col min="2834" max="2834" width="4.140625" style="8" customWidth="1"/>
    <col min="2835" max="2835" width="5.7109375" style="8" customWidth="1"/>
    <col min="2836" max="2837" width="8.7109375" style="8" customWidth="1"/>
    <col min="2838" max="2839" width="10.7109375" style="8" customWidth="1"/>
    <col min="2840" max="2840" width="78.7109375" style="8" customWidth="1"/>
    <col min="2841" max="2844" width="20.7109375" style="8" customWidth="1"/>
    <col min="2845" max="3040" width="9.140625" style="8"/>
    <col min="3041" max="3041" width="4.42578125" style="8" customWidth="1"/>
    <col min="3042" max="3042" width="4.140625" style="8" customWidth="1"/>
    <col min="3043" max="3043" width="5.7109375" style="8" customWidth="1"/>
    <col min="3044" max="3045" width="8.7109375" style="8" customWidth="1"/>
    <col min="3046" max="3047" width="10.7109375" style="8" customWidth="1"/>
    <col min="3048" max="3048" width="78.7109375" style="8" customWidth="1"/>
    <col min="3049" max="3056" width="15.7109375" style="8" customWidth="1"/>
    <col min="3057" max="3057" width="4.42578125" style="8" customWidth="1"/>
    <col min="3058" max="3058" width="4.140625" style="8" customWidth="1"/>
    <col min="3059" max="3059" width="5.7109375" style="8" customWidth="1"/>
    <col min="3060" max="3061" width="8.7109375" style="8" customWidth="1"/>
    <col min="3062" max="3063" width="10.7109375" style="8" customWidth="1"/>
    <col min="3064" max="3064" width="78.7109375" style="8" customWidth="1"/>
    <col min="3065" max="3072" width="15.7109375" style="8" customWidth="1"/>
    <col min="3073" max="3073" width="4.42578125" style="8" customWidth="1"/>
    <col min="3074" max="3074" width="4.140625" style="8" customWidth="1"/>
    <col min="3075" max="3075" width="5.7109375" style="8" customWidth="1"/>
    <col min="3076" max="3077" width="8.7109375" style="8" customWidth="1"/>
    <col min="3078" max="3079" width="10.7109375" style="8" customWidth="1"/>
    <col min="3080" max="3080" width="78.7109375" style="8" customWidth="1"/>
    <col min="3081" max="3088" width="15.7109375" style="8" customWidth="1"/>
    <col min="3089" max="3089" width="4.42578125" style="8" customWidth="1"/>
    <col min="3090" max="3090" width="4.140625" style="8" customWidth="1"/>
    <col min="3091" max="3091" width="5.7109375" style="8" customWidth="1"/>
    <col min="3092" max="3093" width="8.7109375" style="8" customWidth="1"/>
    <col min="3094" max="3095" width="10.7109375" style="8" customWidth="1"/>
    <col min="3096" max="3096" width="78.7109375" style="8" customWidth="1"/>
    <col min="3097" max="3100" width="20.7109375" style="8" customWidth="1"/>
    <col min="3101" max="3296" width="9.140625" style="8"/>
    <col min="3297" max="3297" width="4.42578125" style="8" customWidth="1"/>
    <col min="3298" max="3298" width="4.140625" style="8" customWidth="1"/>
    <col min="3299" max="3299" width="5.7109375" style="8" customWidth="1"/>
    <col min="3300" max="3301" width="8.7109375" style="8" customWidth="1"/>
    <col min="3302" max="3303" width="10.7109375" style="8" customWidth="1"/>
    <col min="3304" max="3304" width="78.7109375" style="8" customWidth="1"/>
    <col min="3305" max="3312" width="15.7109375" style="8" customWidth="1"/>
    <col min="3313" max="3313" width="4.42578125" style="8" customWidth="1"/>
    <col min="3314" max="3314" width="4.140625" style="8" customWidth="1"/>
    <col min="3315" max="3315" width="5.7109375" style="8" customWidth="1"/>
    <col min="3316" max="3317" width="8.7109375" style="8" customWidth="1"/>
    <col min="3318" max="3319" width="10.7109375" style="8" customWidth="1"/>
    <col min="3320" max="3320" width="78.7109375" style="8" customWidth="1"/>
    <col min="3321" max="3328" width="15.7109375" style="8" customWidth="1"/>
    <col min="3329" max="3329" width="4.42578125" style="8" customWidth="1"/>
    <col min="3330" max="3330" width="4.140625" style="8" customWidth="1"/>
    <col min="3331" max="3331" width="5.7109375" style="8" customWidth="1"/>
    <col min="3332" max="3333" width="8.7109375" style="8" customWidth="1"/>
    <col min="3334" max="3335" width="10.7109375" style="8" customWidth="1"/>
    <col min="3336" max="3336" width="78.7109375" style="8" customWidth="1"/>
    <col min="3337" max="3344" width="15.7109375" style="8" customWidth="1"/>
    <col min="3345" max="3345" width="4.42578125" style="8" customWidth="1"/>
    <col min="3346" max="3346" width="4.140625" style="8" customWidth="1"/>
    <col min="3347" max="3347" width="5.7109375" style="8" customWidth="1"/>
    <col min="3348" max="3349" width="8.7109375" style="8" customWidth="1"/>
    <col min="3350" max="3351" width="10.7109375" style="8" customWidth="1"/>
    <col min="3352" max="3352" width="78.7109375" style="8" customWidth="1"/>
    <col min="3353" max="3356" width="20.7109375" style="8" customWidth="1"/>
    <col min="3357" max="3552" width="9.140625" style="8"/>
    <col min="3553" max="3553" width="4.42578125" style="8" customWidth="1"/>
    <col min="3554" max="3554" width="4.140625" style="8" customWidth="1"/>
    <col min="3555" max="3555" width="5.7109375" style="8" customWidth="1"/>
    <col min="3556" max="3557" width="8.7109375" style="8" customWidth="1"/>
    <col min="3558" max="3559" width="10.7109375" style="8" customWidth="1"/>
    <col min="3560" max="3560" width="78.7109375" style="8" customWidth="1"/>
    <col min="3561" max="3568" width="15.7109375" style="8" customWidth="1"/>
    <col min="3569" max="3569" width="4.42578125" style="8" customWidth="1"/>
    <col min="3570" max="3570" width="4.140625" style="8" customWidth="1"/>
    <col min="3571" max="3571" width="5.7109375" style="8" customWidth="1"/>
    <col min="3572" max="3573" width="8.7109375" style="8" customWidth="1"/>
    <col min="3574" max="3575" width="10.7109375" style="8" customWidth="1"/>
    <col min="3576" max="3576" width="78.7109375" style="8" customWidth="1"/>
    <col min="3577" max="3584" width="15.7109375" style="8" customWidth="1"/>
    <col min="3585" max="3585" width="4.42578125" style="8" customWidth="1"/>
    <col min="3586" max="3586" width="4.140625" style="8" customWidth="1"/>
    <col min="3587" max="3587" width="5.7109375" style="8" customWidth="1"/>
    <col min="3588" max="3589" width="8.7109375" style="8" customWidth="1"/>
    <col min="3590" max="3591" width="10.7109375" style="8" customWidth="1"/>
    <col min="3592" max="3592" width="78.7109375" style="8" customWidth="1"/>
    <col min="3593" max="3600" width="15.7109375" style="8" customWidth="1"/>
    <col min="3601" max="3601" width="4.42578125" style="8" customWidth="1"/>
    <col min="3602" max="3602" width="4.140625" style="8" customWidth="1"/>
    <col min="3603" max="3603" width="5.7109375" style="8" customWidth="1"/>
    <col min="3604" max="3605" width="8.7109375" style="8" customWidth="1"/>
    <col min="3606" max="3607" width="10.7109375" style="8" customWidth="1"/>
    <col min="3608" max="3608" width="78.7109375" style="8" customWidth="1"/>
    <col min="3609" max="3612" width="20.7109375" style="8" customWidth="1"/>
    <col min="3613" max="3808" width="9.140625" style="8"/>
    <col min="3809" max="3809" width="4.42578125" style="8" customWidth="1"/>
    <col min="3810" max="3810" width="4.140625" style="8" customWidth="1"/>
    <col min="3811" max="3811" width="5.7109375" style="8" customWidth="1"/>
    <col min="3812" max="3813" width="8.7109375" style="8" customWidth="1"/>
    <col min="3814" max="3815" width="10.7109375" style="8" customWidth="1"/>
    <col min="3816" max="3816" width="78.7109375" style="8" customWidth="1"/>
    <col min="3817" max="3824" width="15.7109375" style="8" customWidth="1"/>
    <col min="3825" max="3825" width="4.42578125" style="8" customWidth="1"/>
    <col min="3826" max="3826" width="4.140625" style="8" customWidth="1"/>
    <col min="3827" max="3827" width="5.7109375" style="8" customWidth="1"/>
    <col min="3828" max="3829" width="8.7109375" style="8" customWidth="1"/>
    <col min="3830" max="3831" width="10.7109375" style="8" customWidth="1"/>
    <col min="3832" max="3832" width="78.7109375" style="8" customWidth="1"/>
    <col min="3833" max="3840" width="15.7109375" style="8" customWidth="1"/>
    <col min="3841" max="3841" width="4.42578125" style="8" customWidth="1"/>
    <col min="3842" max="3842" width="4.140625" style="8" customWidth="1"/>
    <col min="3843" max="3843" width="5.7109375" style="8" customWidth="1"/>
    <col min="3844" max="3845" width="8.7109375" style="8" customWidth="1"/>
    <col min="3846" max="3847" width="10.7109375" style="8" customWidth="1"/>
    <col min="3848" max="3848" width="78.7109375" style="8" customWidth="1"/>
    <col min="3849" max="3856" width="15.7109375" style="8" customWidth="1"/>
    <col min="3857" max="3857" width="4.42578125" style="8" customWidth="1"/>
    <col min="3858" max="3858" width="4.140625" style="8" customWidth="1"/>
    <col min="3859" max="3859" width="5.7109375" style="8" customWidth="1"/>
    <col min="3860" max="3861" width="8.7109375" style="8" customWidth="1"/>
    <col min="3862" max="3863" width="10.7109375" style="8" customWidth="1"/>
    <col min="3864" max="3864" width="78.7109375" style="8" customWidth="1"/>
    <col min="3865" max="3868" width="20.7109375" style="8" customWidth="1"/>
    <col min="3869" max="4064" width="9.140625" style="8"/>
    <col min="4065" max="4065" width="4.42578125" style="8" customWidth="1"/>
    <col min="4066" max="4066" width="4.140625" style="8" customWidth="1"/>
    <col min="4067" max="4067" width="5.7109375" style="8" customWidth="1"/>
    <col min="4068" max="4069" width="8.7109375" style="8" customWidth="1"/>
    <col min="4070" max="4071" width="10.7109375" style="8" customWidth="1"/>
    <col min="4072" max="4072" width="78.7109375" style="8" customWidth="1"/>
    <col min="4073" max="4080" width="15.7109375" style="8" customWidth="1"/>
    <col min="4081" max="4081" width="4.42578125" style="8" customWidth="1"/>
    <col min="4082" max="4082" width="4.140625" style="8" customWidth="1"/>
    <col min="4083" max="4083" width="5.7109375" style="8" customWidth="1"/>
    <col min="4084" max="4085" width="8.7109375" style="8" customWidth="1"/>
    <col min="4086" max="4087" width="10.7109375" style="8" customWidth="1"/>
    <col min="4088" max="4088" width="78.7109375" style="8" customWidth="1"/>
    <col min="4089" max="4096" width="15.7109375" style="8" customWidth="1"/>
    <col min="4097" max="4097" width="4.42578125" style="8" customWidth="1"/>
    <col min="4098" max="4098" width="4.140625" style="8" customWidth="1"/>
    <col min="4099" max="4099" width="5.7109375" style="8" customWidth="1"/>
    <col min="4100" max="4101" width="8.7109375" style="8" customWidth="1"/>
    <col min="4102" max="4103" width="10.7109375" style="8" customWidth="1"/>
    <col min="4104" max="4104" width="78.7109375" style="8" customWidth="1"/>
    <col min="4105" max="4112" width="15.7109375" style="8" customWidth="1"/>
    <col min="4113" max="4113" width="4.42578125" style="8" customWidth="1"/>
    <col min="4114" max="4114" width="4.140625" style="8" customWidth="1"/>
    <col min="4115" max="4115" width="5.7109375" style="8" customWidth="1"/>
    <col min="4116" max="4117" width="8.7109375" style="8" customWidth="1"/>
    <col min="4118" max="4119" width="10.7109375" style="8" customWidth="1"/>
    <col min="4120" max="4120" width="78.7109375" style="8" customWidth="1"/>
    <col min="4121" max="4124" width="20.7109375" style="8" customWidth="1"/>
    <col min="4125" max="4320" width="9.140625" style="8"/>
    <col min="4321" max="4321" width="4.42578125" style="8" customWidth="1"/>
    <col min="4322" max="4322" width="4.140625" style="8" customWidth="1"/>
    <col min="4323" max="4323" width="5.7109375" style="8" customWidth="1"/>
    <col min="4324" max="4325" width="8.7109375" style="8" customWidth="1"/>
    <col min="4326" max="4327" width="10.7109375" style="8" customWidth="1"/>
    <col min="4328" max="4328" width="78.7109375" style="8" customWidth="1"/>
    <col min="4329" max="4336" width="15.7109375" style="8" customWidth="1"/>
    <col min="4337" max="4337" width="4.42578125" style="8" customWidth="1"/>
    <col min="4338" max="4338" width="4.140625" style="8" customWidth="1"/>
    <col min="4339" max="4339" width="5.7109375" style="8" customWidth="1"/>
    <col min="4340" max="4341" width="8.7109375" style="8" customWidth="1"/>
    <col min="4342" max="4343" width="10.7109375" style="8" customWidth="1"/>
    <col min="4344" max="4344" width="78.7109375" style="8" customWidth="1"/>
    <col min="4345" max="4352" width="15.7109375" style="8" customWidth="1"/>
    <col min="4353" max="4353" width="4.42578125" style="8" customWidth="1"/>
    <col min="4354" max="4354" width="4.140625" style="8" customWidth="1"/>
    <col min="4355" max="4355" width="5.7109375" style="8" customWidth="1"/>
    <col min="4356" max="4357" width="8.7109375" style="8" customWidth="1"/>
    <col min="4358" max="4359" width="10.7109375" style="8" customWidth="1"/>
    <col min="4360" max="4360" width="78.7109375" style="8" customWidth="1"/>
    <col min="4361" max="4368" width="15.7109375" style="8" customWidth="1"/>
    <col min="4369" max="4369" width="4.42578125" style="8" customWidth="1"/>
    <col min="4370" max="4370" width="4.140625" style="8" customWidth="1"/>
    <col min="4371" max="4371" width="5.7109375" style="8" customWidth="1"/>
    <col min="4372" max="4373" width="8.7109375" style="8" customWidth="1"/>
    <col min="4374" max="4375" width="10.7109375" style="8" customWidth="1"/>
    <col min="4376" max="4376" width="78.7109375" style="8" customWidth="1"/>
    <col min="4377" max="4380" width="20.7109375" style="8" customWidth="1"/>
    <col min="4381" max="4576" width="9.140625" style="8"/>
    <col min="4577" max="4577" width="4.42578125" style="8" customWidth="1"/>
    <col min="4578" max="4578" width="4.140625" style="8" customWidth="1"/>
    <col min="4579" max="4579" width="5.7109375" style="8" customWidth="1"/>
    <col min="4580" max="4581" width="8.7109375" style="8" customWidth="1"/>
    <col min="4582" max="4583" width="10.7109375" style="8" customWidth="1"/>
    <col min="4584" max="4584" width="78.7109375" style="8" customWidth="1"/>
    <col min="4585" max="4592" width="15.7109375" style="8" customWidth="1"/>
    <col min="4593" max="4593" width="4.42578125" style="8" customWidth="1"/>
    <col min="4594" max="4594" width="4.140625" style="8" customWidth="1"/>
    <col min="4595" max="4595" width="5.7109375" style="8" customWidth="1"/>
    <col min="4596" max="4597" width="8.7109375" style="8" customWidth="1"/>
    <col min="4598" max="4599" width="10.7109375" style="8" customWidth="1"/>
    <col min="4600" max="4600" width="78.7109375" style="8" customWidth="1"/>
    <col min="4601" max="4608" width="15.7109375" style="8" customWidth="1"/>
    <col min="4609" max="4609" width="4.42578125" style="8" customWidth="1"/>
    <col min="4610" max="4610" width="4.140625" style="8" customWidth="1"/>
    <col min="4611" max="4611" width="5.7109375" style="8" customWidth="1"/>
    <col min="4612" max="4613" width="8.7109375" style="8" customWidth="1"/>
    <col min="4614" max="4615" width="10.7109375" style="8" customWidth="1"/>
    <col min="4616" max="4616" width="78.7109375" style="8" customWidth="1"/>
    <col min="4617" max="4624" width="15.7109375" style="8" customWidth="1"/>
    <col min="4625" max="4625" width="4.42578125" style="8" customWidth="1"/>
    <col min="4626" max="4626" width="4.140625" style="8" customWidth="1"/>
    <col min="4627" max="4627" width="5.7109375" style="8" customWidth="1"/>
    <col min="4628" max="4629" width="8.7109375" style="8" customWidth="1"/>
    <col min="4630" max="4631" width="10.7109375" style="8" customWidth="1"/>
    <col min="4632" max="4632" width="78.7109375" style="8" customWidth="1"/>
    <col min="4633" max="4636" width="20.7109375" style="8" customWidth="1"/>
    <col min="4637" max="4832" width="9.140625" style="8"/>
    <col min="4833" max="4833" width="4.42578125" style="8" customWidth="1"/>
    <col min="4834" max="4834" width="4.140625" style="8" customWidth="1"/>
    <col min="4835" max="4835" width="5.7109375" style="8" customWidth="1"/>
    <col min="4836" max="4837" width="8.7109375" style="8" customWidth="1"/>
    <col min="4838" max="4839" width="10.7109375" style="8" customWidth="1"/>
    <col min="4840" max="4840" width="78.7109375" style="8" customWidth="1"/>
    <col min="4841" max="4848" width="15.7109375" style="8" customWidth="1"/>
    <col min="4849" max="4849" width="4.42578125" style="8" customWidth="1"/>
    <col min="4850" max="4850" width="4.140625" style="8" customWidth="1"/>
    <col min="4851" max="4851" width="5.7109375" style="8" customWidth="1"/>
    <col min="4852" max="4853" width="8.7109375" style="8" customWidth="1"/>
    <col min="4854" max="4855" width="10.7109375" style="8" customWidth="1"/>
    <col min="4856" max="4856" width="78.7109375" style="8" customWidth="1"/>
    <col min="4857" max="4864" width="15.7109375" style="8" customWidth="1"/>
    <col min="4865" max="4865" width="4.42578125" style="8" customWidth="1"/>
    <col min="4866" max="4866" width="4.140625" style="8" customWidth="1"/>
    <col min="4867" max="4867" width="5.7109375" style="8" customWidth="1"/>
    <col min="4868" max="4869" width="8.7109375" style="8" customWidth="1"/>
    <col min="4870" max="4871" width="10.7109375" style="8" customWidth="1"/>
    <col min="4872" max="4872" width="78.7109375" style="8" customWidth="1"/>
    <col min="4873" max="4880" width="15.7109375" style="8" customWidth="1"/>
    <col min="4881" max="4881" width="4.42578125" style="8" customWidth="1"/>
    <col min="4882" max="4882" width="4.140625" style="8" customWidth="1"/>
    <col min="4883" max="4883" width="5.7109375" style="8" customWidth="1"/>
    <col min="4884" max="4885" width="8.7109375" style="8" customWidth="1"/>
    <col min="4886" max="4887" width="10.7109375" style="8" customWidth="1"/>
    <col min="4888" max="4888" width="78.7109375" style="8" customWidth="1"/>
    <col min="4889" max="4892" width="20.7109375" style="8" customWidth="1"/>
    <col min="4893" max="5088" width="9.140625" style="8"/>
    <col min="5089" max="5089" width="4.42578125" style="8" customWidth="1"/>
    <col min="5090" max="5090" width="4.140625" style="8" customWidth="1"/>
    <col min="5091" max="5091" width="5.7109375" style="8" customWidth="1"/>
    <col min="5092" max="5093" width="8.7109375" style="8" customWidth="1"/>
    <col min="5094" max="5095" width="10.7109375" style="8" customWidth="1"/>
    <col min="5096" max="5096" width="78.7109375" style="8" customWidth="1"/>
    <col min="5097" max="5104" width="15.7109375" style="8" customWidth="1"/>
    <col min="5105" max="5105" width="4.42578125" style="8" customWidth="1"/>
    <col min="5106" max="5106" width="4.140625" style="8" customWidth="1"/>
    <col min="5107" max="5107" width="5.7109375" style="8" customWidth="1"/>
    <col min="5108" max="5109" width="8.7109375" style="8" customWidth="1"/>
    <col min="5110" max="5111" width="10.7109375" style="8" customWidth="1"/>
    <col min="5112" max="5112" width="78.7109375" style="8" customWidth="1"/>
    <col min="5113" max="5120" width="15.7109375" style="8" customWidth="1"/>
    <col min="5121" max="5121" width="4.42578125" style="8" customWidth="1"/>
    <col min="5122" max="5122" width="4.140625" style="8" customWidth="1"/>
    <col min="5123" max="5123" width="5.7109375" style="8" customWidth="1"/>
    <col min="5124" max="5125" width="8.7109375" style="8" customWidth="1"/>
    <col min="5126" max="5127" width="10.7109375" style="8" customWidth="1"/>
    <col min="5128" max="5128" width="78.7109375" style="8" customWidth="1"/>
    <col min="5129" max="5136" width="15.7109375" style="8" customWidth="1"/>
    <col min="5137" max="5137" width="4.42578125" style="8" customWidth="1"/>
    <col min="5138" max="5138" width="4.140625" style="8" customWidth="1"/>
    <col min="5139" max="5139" width="5.7109375" style="8" customWidth="1"/>
    <col min="5140" max="5141" width="8.7109375" style="8" customWidth="1"/>
    <col min="5142" max="5143" width="10.7109375" style="8" customWidth="1"/>
    <col min="5144" max="5144" width="78.7109375" style="8" customWidth="1"/>
    <col min="5145" max="5148" width="20.7109375" style="8" customWidth="1"/>
    <col min="5149" max="5344" width="9.140625" style="8"/>
    <col min="5345" max="5345" width="4.42578125" style="8" customWidth="1"/>
    <col min="5346" max="5346" width="4.140625" style="8" customWidth="1"/>
    <col min="5347" max="5347" width="5.7109375" style="8" customWidth="1"/>
    <col min="5348" max="5349" width="8.7109375" style="8" customWidth="1"/>
    <col min="5350" max="5351" width="10.7109375" style="8" customWidth="1"/>
    <col min="5352" max="5352" width="78.7109375" style="8" customWidth="1"/>
    <col min="5353" max="5360" width="15.7109375" style="8" customWidth="1"/>
    <col min="5361" max="5361" width="4.42578125" style="8" customWidth="1"/>
    <col min="5362" max="5362" width="4.140625" style="8" customWidth="1"/>
    <col min="5363" max="5363" width="5.7109375" style="8" customWidth="1"/>
    <col min="5364" max="5365" width="8.7109375" style="8" customWidth="1"/>
    <col min="5366" max="5367" width="10.7109375" style="8" customWidth="1"/>
    <col min="5368" max="5368" width="78.7109375" style="8" customWidth="1"/>
    <col min="5369" max="5376" width="15.7109375" style="8" customWidth="1"/>
    <col min="5377" max="5377" width="4.42578125" style="8" customWidth="1"/>
    <col min="5378" max="5378" width="4.140625" style="8" customWidth="1"/>
    <col min="5379" max="5379" width="5.7109375" style="8" customWidth="1"/>
    <col min="5380" max="5381" width="8.7109375" style="8" customWidth="1"/>
    <col min="5382" max="5383" width="10.7109375" style="8" customWidth="1"/>
    <col min="5384" max="5384" width="78.7109375" style="8" customWidth="1"/>
    <col min="5385" max="5392" width="15.7109375" style="8" customWidth="1"/>
    <col min="5393" max="5393" width="4.42578125" style="8" customWidth="1"/>
    <col min="5394" max="5394" width="4.140625" style="8" customWidth="1"/>
    <col min="5395" max="5395" width="5.7109375" style="8" customWidth="1"/>
    <col min="5396" max="5397" width="8.7109375" style="8" customWidth="1"/>
    <col min="5398" max="5399" width="10.7109375" style="8" customWidth="1"/>
    <col min="5400" max="5400" width="78.7109375" style="8" customWidth="1"/>
    <col min="5401" max="5404" width="20.7109375" style="8" customWidth="1"/>
    <col min="5405" max="5600" width="9.140625" style="8"/>
    <col min="5601" max="5601" width="4.42578125" style="8" customWidth="1"/>
    <col min="5602" max="5602" width="4.140625" style="8" customWidth="1"/>
    <col min="5603" max="5603" width="5.7109375" style="8" customWidth="1"/>
    <col min="5604" max="5605" width="8.7109375" style="8" customWidth="1"/>
    <col min="5606" max="5607" width="10.7109375" style="8" customWidth="1"/>
    <col min="5608" max="5608" width="78.7109375" style="8" customWidth="1"/>
    <col min="5609" max="5616" width="15.7109375" style="8" customWidth="1"/>
    <col min="5617" max="5617" width="4.42578125" style="8" customWidth="1"/>
    <col min="5618" max="5618" width="4.140625" style="8" customWidth="1"/>
    <col min="5619" max="5619" width="5.7109375" style="8" customWidth="1"/>
    <col min="5620" max="5621" width="8.7109375" style="8" customWidth="1"/>
    <col min="5622" max="5623" width="10.7109375" style="8" customWidth="1"/>
    <col min="5624" max="5624" width="78.7109375" style="8" customWidth="1"/>
    <col min="5625" max="5632" width="15.7109375" style="8" customWidth="1"/>
    <col min="5633" max="5633" width="4.42578125" style="8" customWidth="1"/>
    <col min="5634" max="5634" width="4.140625" style="8" customWidth="1"/>
    <col min="5635" max="5635" width="5.7109375" style="8" customWidth="1"/>
    <col min="5636" max="5637" width="8.7109375" style="8" customWidth="1"/>
    <col min="5638" max="5639" width="10.7109375" style="8" customWidth="1"/>
    <col min="5640" max="5640" width="78.7109375" style="8" customWidth="1"/>
    <col min="5641" max="5648" width="15.7109375" style="8" customWidth="1"/>
    <col min="5649" max="5649" width="4.42578125" style="8" customWidth="1"/>
    <col min="5650" max="5650" width="4.140625" style="8" customWidth="1"/>
    <col min="5651" max="5651" width="5.7109375" style="8" customWidth="1"/>
    <col min="5652" max="5653" width="8.7109375" style="8" customWidth="1"/>
    <col min="5654" max="5655" width="10.7109375" style="8" customWidth="1"/>
    <col min="5656" max="5656" width="78.7109375" style="8" customWidth="1"/>
    <col min="5657" max="5660" width="20.7109375" style="8" customWidth="1"/>
    <col min="5661" max="5856" width="9.140625" style="8"/>
    <col min="5857" max="5857" width="4.42578125" style="8" customWidth="1"/>
    <col min="5858" max="5858" width="4.140625" style="8" customWidth="1"/>
    <col min="5859" max="5859" width="5.7109375" style="8" customWidth="1"/>
    <col min="5860" max="5861" width="8.7109375" style="8" customWidth="1"/>
    <col min="5862" max="5863" width="10.7109375" style="8" customWidth="1"/>
    <col min="5864" max="5864" width="78.7109375" style="8" customWidth="1"/>
    <col min="5865" max="5872" width="15.7109375" style="8" customWidth="1"/>
    <col min="5873" max="5873" width="4.42578125" style="8" customWidth="1"/>
    <col min="5874" max="5874" width="4.140625" style="8" customWidth="1"/>
    <col min="5875" max="5875" width="5.7109375" style="8" customWidth="1"/>
    <col min="5876" max="5877" width="8.7109375" style="8" customWidth="1"/>
    <col min="5878" max="5879" width="10.7109375" style="8" customWidth="1"/>
    <col min="5880" max="5880" width="78.7109375" style="8" customWidth="1"/>
    <col min="5881" max="5888" width="15.7109375" style="8" customWidth="1"/>
    <col min="5889" max="5889" width="4.42578125" style="8" customWidth="1"/>
    <col min="5890" max="5890" width="4.140625" style="8" customWidth="1"/>
    <col min="5891" max="5891" width="5.7109375" style="8" customWidth="1"/>
    <col min="5892" max="5893" width="8.7109375" style="8" customWidth="1"/>
    <col min="5894" max="5895" width="10.7109375" style="8" customWidth="1"/>
    <col min="5896" max="5896" width="78.7109375" style="8" customWidth="1"/>
    <col min="5897" max="5904" width="15.7109375" style="8" customWidth="1"/>
    <col min="5905" max="5905" width="4.42578125" style="8" customWidth="1"/>
    <col min="5906" max="5906" width="4.140625" style="8" customWidth="1"/>
    <col min="5907" max="5907" width="5.7109375" style="8" customWidth="1"/>
    <col min="5908" max="5909" width="8.7109375" style="8" customWidth="1"/>
    <col min="5910" max="5911" width="10.7109375" style="8" customWidth="1"/>
    <col min="5912" max="5912" width="78.7109375" style="8" customWidth="1"/>
    <col min="5913" max="5916" width="20.7109375" style="8" customWidth="1"/>
    <col min="5917" max="6112" width="9.140625" style="8"/>
    <col min="6113" max="6113" width="4.42578125" style="8" customWidth="1"/>
    <col min="6114" max="6114" width="4.140625" style="8" customWidth="1"/>
    <col min="6115" max="6115" width="5.7109375" style="8" customWidth="1"/>
    <col min="6116" max="6117" width="8.7109375" style="8" customWidth="1"/>
    <col min="6118" max="6119" width="10.7109375" style="8" customWidth="1"/>
    <col min="6120" max="6120" width="78.7109375" style="8" customWidth="1"/>
    <col min="6121" max="6128" width="15.7109375" style="8" customWidth="1"/>
    <col min="6129" max="6129" width="4.42578125" style="8" customWidth="1"/>
    <col min="6130" max="6130" width="4.140625" style="8" customWidth="1"/>
    <col min="6131" max="6131" width="5.7109375" style="8" customWidth="1"/>
    <col min="6132" max="6133" width="8.7109375" style="8" customWidth="1"/>
    <col min="6134" max="6135" width="10.7109375" style="8" customWidth="1"/>
    <col min="6136" max="6136" width="78.7109375" style="8" customWidth="1"/>
    <col min="6137" max="6144" width="15.7109375" style="8" customWidth="1"/>
    <col min="6145" max="6145" width="4.42578125" style="8" customWidth="1"/>
    <col min="6146" max="6146" width="4.140625" style="8" customWidth="1"/>
    <col min="6147" max="6147" width="5.7109375" style="8" customWidth="1"/>
    <col min="6148" max="6149" width="8.7109375" style="8" customWidth="1"/>
    <col min="6150" max="6151" width="10.7109375" style="8" customWidth="1"/>
    <col min="6152" max="6152" width="78.7109375" style="8" customWidth="1"/>
    <col min="6153" max="6160" width="15.7109375" style="8" customWidth="1"/>
    <col min="6161" max="6161" width="4.42578125" style="8" customWidth="1"/>
    <col min="6162" max="6162" width="4.140625" style="8" customWidth="1"/>
    <col min="6163" max="6163" width="5.7109375" style="8" customWidth="1"/>
    <col min="6164" max="6165" width="8.7109375" style="8" customWidth="1"/>
    <col min="6166" max="6167" width="10.7109375" style="8" customWidth="1"/>
    <col min="6168" max="6168" width="78.7109375" style="8" customWidth="1"/>
    <col min="6169" max="6172" width="20.7109375" style="8" customWidth="1"/>
    <col min="6173" max="6368" width="9.140625" style="8"/>
    <col min="6369" max="6369" width="4.42578125" style="8" customWidth="1"/>
    <col min="6370" max="6370" width="4.140625" style="8" customWidth="1"/>
    <col min="6371" max="6371" width="5.7109375" style="8" customWidth="1"/>
    <col min="6372" max="6373" width="8.7109375" style="8" customWidth="1"/>
    <col min="6374" max="6375" width="10.7109375" style="8" customWidth="1"/>
    <col min="6376" max="6376" width="78.7109375" style="8" customWidth="1"/>
    <col min="6377" max="6384" width="15.7109375" style="8" customWidth="1"/>
    <col min="6385" max="6385" width="4.42578125" style="8" customWidth="1"/>
    <col min="6386" max="6386" width="4.140625" style="8" customWidth="1"/>
    <col min="6387" max="6387" width="5.7109375" style="8" customWidth="1"/>
    <col min="6388" max="6389" width="8.7109375" style="8" customWidth="1"/>
    <col min="6390" max="6391" width="10.7109375" style="8" customWidth="1"/>
    <col min="6392" max="6392" width="78.7109375" style="8" customWidth="1"/>
    <col min="6393" max="6400" width="15.7109375" style="8" customWidth="1"/>
    <col min="6401" max="6401" width="4.42578125" style="8" customWidth="1"/>
    <col min="6402" max="6402" width="4.140625" style="8" customWidth="1"/>
    <col min="6403" max="6403" width="5.7109375" style="8" customWidth="1"/>
    <col min="6404" max="6405" width="8.7109375" style="8" customWidth="1"/>
    <col min="6406" max="6407" width="10.7109375" style="8" customWidth="1"/>
    <col min="6408" max="6408" width="78.7109375" style="8" customWidth="1"/>
    <col min="6409" max="6416" width="15.7109375" style="8" customWidth="1"/>
    <col min="6417" max="6417" width="4.42578125" style="8" customWidth="1"/>
    <col min="6418" max="6418" width="4.140625" style="8" customWidth="1"/>
    <col min="6419" max="6419" width="5.7109375" style="8" customWidth="1"/>
    <col min="6420" max="6421" width="8.7109375" style="8" customWidth="1"/>
    <col min="6422" max="6423" width="10.7109375" style="8" customWidth="1"/>
    <col min="6424" max="6424" width="78.7109375" style="8" customWidth="1"/>
    <col min="6425" max="6428" width="20.7109375" style="8" customWidth="1"/>
    <col min="6429" max="6624" width="9.140625" style="8"/>
    <col min="6625" max="6625" width="4.42578125" style="8" customWidth="1"/>
    <col min="6626" max="6626" width="4.140625" style="8" customWidth="1"/>
    <col min="6627" max="6627" width="5.7109375" style="8" customWidth="1"/>
    <col min="6628" max="6629" width="8.7109375" style="8" customWidth="1"/>
    <col min="6630" max="6631" width="10.7109375" style="8" customWidth="1"/>
    <col min="6632" max="6632" width="78.7109375" style="8" customWidth="1"/>
    <col min="6633" max="6640" width="15.7109375" style="8" customWidth="1"/>
    <col min="6641" max="6641" width="4.42578125" style="8" customWidth="1"/>
    <col min="6642" max="6642" width="4.140625" style="8" customWidth="1"/>
    <col min="6643" max="6643" width="5.7109375" style="8" customWidth="1"/>
    <col min="6644" max="6645" width="8.7109375" style="8" customWidth="1"/>
    <col min="6646" max="6647" width="10.7109375" style="8" customWidth="1"/>
    <col min="6648" max="6648" width="78.7109375" style="8" customWidth="1"/>
    <col min="6649" max="6656" width="15.7109375" style="8" customWidth="1"/>
    <col min="6657" max="6657" width="4.42578125" style="8" customWidth="1"/>
    <col min="6658" max="6658" width="4.140625" style="8" customWidth="1"/>
    <col min="6659" max="6659" width="5.7109375" style="8" customWidth="1"/>
    <col min="6660" max="6661" width="8.7109375" style="8" customWidth="1"/>
    <col min="6662" max="6663" width="10.7109375" style="8" customWidth="1"/>
    <col min="6664" max="6664" width="78.7109375" style="8" customWidth="1"/>
    <col min="6665" max="6672" width="15.7109375" style="8" customWidth="1"/>
    <col min="6673" max="6673" width="4.42578125" style="8" customWidth="1"/>
    <col min="6674" max="6674" width="4.140625" style="8" customWidth="1"/>
    <col min="6675" max="6675" width="5.7109375" style="8" customWidth="1"/>
    <col min="6676" max="6677" width="8.7109375" style="8" customWidth="1"/>
    <col min="6678" max="6679" width="10.7109375" style="8" customWidth="1"/>
    <col min="6680" max="6680" width="78.7109375" style="8" customWidth="1"/>
    <col min="6681" max="6684" width="20.7109375" style="8" customWidth="1"/>
    <col min="6685" max="6880" width="9.140625" style="8"/>
    <col min="6881" max="6881" width="4.42578125" style="8" customWidth="1"/>
    <col min="6882" max="6882" width="4.140625" style="8" customWidth="1"/>
    <col min="6883" max="6883" width="5.7109375" style="8" customWidth="1"/>
    <col min="6884" max="6885" width="8.7109375" style="8" customWidth="1"/>
    <col min="6886" max="6887" width="10.7109375" style="8" customWidth="1"/>
    <col min="6888" max="6888" width="78.7109375" style="8" customWidth="1"/>
    <col min="6889" max="6896" width="15.7109375" style="8" customWidth="1"/>
    <col min="6897" max="6897" width="4.42578125" style="8" customWidth="1"/>
    <col min="6898" max="6898" width="4.140625" style="8" customWidth="1"/>
    <col min="6899" max="6899" width="5.7109375" style="8" customWidth="1"/>
    <col min="6900" max="6901" width="8.7109375" style="8" customWidth="1"/>
    <col min="6902" max="6903" width="10.7109375" style="8" customWidth="1"/>
    <col min="6904" max="6904" width="78.7109375" style="8" customWidth="1"/>
    <col min="6905" max="6912" width="15.7109375" style="8" customWidth="1"/>
    <col min="6913" max="6913" width="4.42578125" style="8" customWidth="1"/>
    <col min="6914" max="6914" width="4.140625" style="8" customWidth="1"/>
    <col min="6915" max="6915" width="5.7109375" style="8" customWidth="1"/>
    <col min="6916" max="6917" width="8.7109375" style="8" customWidth="1"/>
    <col min="6918" max="6919" width="10.7109375" style="8" customWidth="1"/>
    <col min="6920" max="6920" width="78.7109375" style="8" customWidth="1"/>
    <col min="6921" max="6928" width="15.7109375" style="8" customWidth="1"/>
    <col min="6929" max="6929" width="4.42578125" style="8" customWidth="1"/>
    <col min="6930" max="6930" width="4.140625" style="8" customWidth="1"/>
    <col min="6931" max="6931" width="5.7109375" style="8" customWidth="1"/>
    <col min="6932" max="6933" width="8.7109375" style="8" customWidth="1"/>
    <col min="6934" max="6935" width="10.7109375" style="8" customWidth="1"/>
    <col min="6936" max="6936" width="78.7109375" style="8" customWidth="1"/>
    <col min="6937" max="6940" width="20.7109375" style="8" customWidth="1"/>
    <col min="6941" max="7136" width="9.140625" style="8"/>
    <col min="7137" max="7137" width="4.42578125" style="8" customWidth="1"/>
    <col min="7138" max="7138" width="4.140625" style="8" customWidth="1"/>
    <col min="7139" max="7139" width="5.7109375" style="8" customWidth="1"/>
    <col min="7140" max="7141" width="8.7109375" style="8" customWidth="1"/>
    <col min="7142" max="7143" width="10.7109375" style="8" customWidth="1"/>
    <col min="7144" max="7144" width="78.7109375" style="8" customWidth="1"/>
    <col min="7145" max="7152" width="15.7109375" style="8" customWidth="1"/>
    <col min="7153" max="7153" width="4.42578125" style="8" customWidth="1"/>
    <col min="7154" max="7154" width="4.140625" style="8" customWidth="1"/>
    <col min="7155" max="7155" width="5.7109375" style="8" customWidth="1"/>
    <col min="7156" max="7157" width="8.7109375" style="8" customWidth="1"/>
    <col min="7158" max="7159" width="10.7109375" style="8" customWidth="1"/>
    <col min="7160" max="7160" width="78.7109375" style="8" customWidth="1"/>
    <col min="7161" max="7168" width="15.7109375" style="8" customWidth="1"/>
    <col min="7169" max="7169" width="4.42578125" style="8" customWidth="1"/>
    <col min="7170" max="7170" width="4.140625" style="8" customWidth="1"/>
    <col min="7171" max="7171" width="5.7109375" style="8" customWidth="1"/>
    <col min="7172" max="7173" width="8.7109375" style="8" customWidth="1"/>
    <col min="7174" max="7175" width="10.7109375" style="8" customWidth="1"/>
    <col min="7176" max="7176" width="78.7109375" style="8" customWidth="1"/>
    <col min="7177" max="7184" width="15.7109375" style="8" customWidth="1"/>
    <col min="7185" max="7185" width="4.42578125" style="8" customWidth="1"/>
    <col min="7186" max="7186" width="4.140625" style="8" customWidth="1"/>
    <col min="7187" max="7187" width="5.7109375" style="8" customWidth="1"/>
    <col min="7188" max="7189" width="8.7109375" style="8" customWidth="1"/>
    <col min="7190" max="7191" width="10.7109375" style="8" customWidth="1"/>
    <col min="7192" max="7192" width="78.7109375" style="8" customWidth="1"/>
    <col min="7193" max="7196" width="20.7109375" style="8" customWidth="1"/>
    <col min="7197" max="7392" width="9.140625" style="8"/>
    <col min="7393" max="7393" width="4.42578125" style="8" customWidth="1"/>
    <col min="7394" max="7394" width="4.140625" style="8" customWidth="1"/>
    <col min="7395" max="7395" width="5.7109375" style="8" customWidth="1"/>
    <col min="7396" max="7397" width="8.7109375" style="8" customWidth="1"/>
    <col min="7398" max="7399" width="10.7109375" style="8" customWidth="1"/>
    <col min="7400" max="7400" width="78.7109375" style="8" customWidth="1"/>
    <col min="7401" max="7408" width="15.7109375" style="8" customWidth="1"/>
    <col min="7409" max="7409" width="4.42578125" style="8" customWidth="1"/>
    <col min="7410" max="7410" width="4.140625" style="8" customWidth="1"/>
    <col min="7411" max="7411" width="5.7109375" style="8" customWidth="1"/>
    <col min="7412" max="7413" width="8.7109375" style="8" customWidth="1"/>
    <col min="7414" max="7415" width="10.7109375" style="8" customWidth="1"/>
    <col min="7416" max="7416" width="78.7109375" style="8" customWidth="1"/>
    <col min="7417" max="7424" width="15.7109375" style="8" customWidth="1"/>
    <col min="7425" max="7425" width="4.42578125" style="8" customWidth="1"/>
    <col min="7426" max="7426" width="4.140625" style="8" customWidth="1"/>
    <col min="7427" max="7427" width="5.7109375" style="8" customWidth="1"/>
    <col min="7428" max="7429" width="8.7109375" style="8" customWidth="1"/>
    <col min="7430" max="7431" width="10.7109375" style="8" customWidth="1"/>
    <col min="7432" max="7432" width="78.7109375" style="8" customWidth="1"/>
    <col min="7433" max="7440" width="15.7109375" style="8" customWidth="1"/>
    <col min="7441" max="7441" width="4.42578125" style="8" customWidth="1"/>
    <col min="7442" max="7442" width="4.140625" style="8" customWidth="1"/>
    <col min="7443" max="7443" width="5.7109375" style="8" customWidth="1"/>
    <col min="7444" max="7445" width="8.7109375" style="8" customWidth="1"/>
    <col min="7446" max="7447" width="10.7109375" style="8" customWidth="1"/>
    <col min="7448" max="7448" width="78.7109375" style="8" customWidth="1"/>
    <col min="7449" max="7452" width="20.7109375" style="8" customWidth="1"/>
    <col min="7453" max="7648" width="9.140625" style="8"/>
    <col min="7649" max="7649" width="4.42578125" style="8" customWidth="1"/>
    <col min="7650" max="7650" width="4.140625" style="8" customWidth="1"/>
    <col min="7651" max="7651" width="5.7109375" style="8" customWidth="1"/>
    <col min="7652" max="7653" width="8.7109375" style="8" customWidth="1"/>
    <col min="7654" max="7655" width="10.7109375" style="8" customWidth="1"/>
    <col min="7656" max="7656" width="78.7109375" style="8" customWidth="1"/>
    <col min="7657" max="7664" width="15.7109375" style="8" customWidth="1"/>
    <col min="7665" max="7665" width="4.42578125" style="8" customWidth="1"/>
    <col min="7666" max="7666" width="4.140625" style="8" customWidth="1"/>
    <col min="7667" max="7667" width="5.7109375" style="8" customWidth="1"/>
    <col min="7668" max="7669" width="8.7109375" style="8" customWidth="1"/>
    <col min="7670" max="7671" width="10.7109375" style="8" customWidth="1"/>
    <col min="7672" max="7672" width="78.7109375" style="8" customWidth="1"/>
    <col min="7673" max="7680" width="15.7109375" style="8" customWidth="1"/>
    <col min="7681" max="7681" width="4.42578125" style="8" customWidth="1"/>
    <col min="7682" max="7682" width="4.140625" style="8" customWidth="1"/>
    <col min="7683" max="7683" width="5.7109375" style="8" customWidth="1"/>
    <col min="7684" max="7685" width="8.7109375" style="8" customWidth="1"/>
    <col min="7686" max="7687" width="10.7109375" style="8" customWidth="1"/>
    <col min="7688" max="7688" width="78.7109375" style="8" customWidth="1"/>
    <col min="7689" max="7696" width="15.7109375" style="8" customWidth="1"/>
    <col min="7697" max="7697" width="4.42578125" style="8" customWidth="1"/>
    <col min="7698" max="7698" width="4.140625" style="8" customWidth="1"/>
    <col min="7699" max="7699" width="5.7109375" style="8" customWidth="1"/>
    <col min="7700" max="7701" width="8.7109375" style="8" customWidth="1"/>
    <col min="7702" max="7703" width="10.7109375" style="8" customWidth="1"/>
    <col min="7704" max="7704" width="78.7109375" style="8" customWidth="1"/>
    <col min="7705" max="7708" width="20.7109375" style="8" customWidth="1"/>
    <col min="7709" max="7904" width="9.140625" style="8"/>
    <col min="7905" max="7905" width="4.42578125" style="8" customWidth="1"/>
    <col min="7906" max="7906" width="4.140625" style="8" customWidth="1"/>
    <col min="7907" max="7907" width="5.7109375" style="8" customWidth="1"/>
    <col min="7908" max="7909" width="8.7109375" style="8" customWidth="1"/>
    <col min="7910" max="7911" width="10.7109375" style="8" customWidth="1"/>
    <col min="7912" max="7912" width="78.7109375" style="8" customWidth="1"/>
    <col min="7913" max="7920" width="15.7109375" style="8" customWidth="1"/>
    <col min="7921" max="7921" width="4.42578125" style="8" customWidth="1"/>
    <col min="7922" max="7922" width="4.140625" style="8" customWidth="1"/>
    <col min="7923" max="7923" width="5.7109375" style="8" customWidth="1"/>
    <col min="7924" max="7925" width="8.7109375" style="8" customWidth="1"/>
    <col min="7926" max="7927" width="10.7109375" style="8" customWidth="1"/>
    <col min="7928" max="7928" width="78.7109375" style="8" customWidth="1"/>
    <col min="7929" max="7936" width="15.7109375" style="8" customWidth="1"/>
    <col min="7937" max="7937" width="4.42578125" style="8" customWidth="1"/>
    <col min="7938" max="7938" width="4.140625" style="8" customWidth="1"/>
    <col min="7939" max="7939" width="5.7109375" style="8" customWidth="1"/>
    <col min="7940" max="7941" width="8.7109375" style="8" customWidth="1"/>
    <col min="7942" max="7943" width="10.7109375" style="8" customWidth="1"/>
    <col min="7944" max="7944" width="78.7109375" style="8" customWidth="1"/>
    <col min="7945" max="7952" width="15.7109375" style="8" customWidth="1"/>
    <col min="7953" max="7953" width="4.42578125" style="8" customWidth="1"/>
    <col min="7954" max="7954" width="4.140625" style="8" customWidth="1"/>
    <col min="7955" max="7955" width="5.7109375" style="8" customWidth="1"/>
    <col min="7956" max="7957" width="8.7109375" style="8" customWidth="1"/>
    <col min="7958" max="7959" width="10.7109375" style="8" customWidth="1"/>
    <col min="7960" max="7960" width="78.7109375" style="8" customWidth="1"/>
    <col min="7961" max="7964" width="20.7109375" style="8" customWidth="1"/>
    <col min="7965" max="8160" width="9.140625" style="8"/>
    <col min="8161" max="8161" width="4.42578125" style="8" customWidth="1"/>
    <col min="8162" max="8162" width="4.140625" style="8" customWidth="1"/>
    <col min="8163" max="8163" width="5.7109375" style="8" customWidth="1"/>
    <col min="8164" max="8165" width="8.7109375" style="8" customWidth="1"/>
    <col min="8166" max="8167" width="10.7109375" style="8" customWidth="1"/>
    <col min="8168" max="8168" width="78.7109375" style="8" customWidth="1"/>
    <col min="8169" max="8176" width="15.7109375" style="8" customWidth="1"/>
    <col min="8177" max="8177" width="4.42578125" style="8" customWidth="1"/>
    <col min="8178" max="8178" width="4.140625" style="8" customWidth="1"/>
    <col min="8179" max="8179" width="5.7109375" style="8" customWidth="1"/>
    <col min="8180" max="8181" width="8.7109375" style="8" customWidth="1"/>
    <col min="8182" max="8183" width="10.7109375" style="8" customWidth="1"/>
    <col min="8184" max="8184" width="78.7109375" style="8" customWidth="1"/>
    <col min="8185" max="8192" width="15.7109375" style="8" customWidth="1"/>
    <col min="8193" max="8193" width="4.42578125" style="8" customWidth="1"/>
    <col min="8194" max="8194" width="4.140625" style="8" customWidth="1"/>
    <col min="8195" max="8195" width="5.7109375" style="8" customWidth="1"/>
    <col min="8196" max="8197" width="8.7109375" style="8" customWidth="1"/>
    <col min="8198" max="8199" width="10.7109375" style="8" customWidth="1"/>
    <col min="8200" max="8200" width="78.7109375" style="8" customWidth="1"/>
    <col min="8201" max="8208" width="15.7109375" style="8" customWidth="1"/>
    <col min="8209" max="8209" width="4.42578125" style="8" customWidth="1"/>
    <col min="8210" max="8210" width="4.140625" style="8" customWidth="1"/>
    <col min="8211" max="8211" width="5.7109375" style="8" customWidth="1"/>
    <col min="8212" max="8213" width="8.7109375" style="8" customWidth="1"/>
    <col min="8214" max="8215" width="10.7109375" style="8" customWidth="1"/>
    <col min="8216" max="8216" width="78.7109375" style="8" customWidth="1"/>
    <col min="8217" max="8220" width="20.7109375" style="8" customWidth="1"/>
    <col min="8221" max="8416" width="9.140625" style="8"/>
    <col min="8417" max="8417" width="4.42578125" style="8" customWidth="1"/>
    <col min="8418" max="8418" width="4.140625" style="8" customWidth="1"/>
    <col min="8419" max="8419" width="5.7109375" style="8" customWidth="1"/>
    <col min="8420" max="8421" width="8.7109375" style="8" customWidth="1"/>
    <col min="8422" max="8423" width="10.7109375" style="8" customWidth="1"/>
    <col min="8424" max="8424" width="78.7109375" style="8" customWidth="1"/>
    <col min="8425" max="8432" width="15.7109375" style="8" customWidth="1"/>
    <col min="8433" max="8433" width="4.42578125" style="8" customWidth="1"/>
    <col min="8434" max="8434" width="4.140625" style="8" customWidth="1"/>
    <col min="8435" max="8435" width="5.7109375" style="8" customWidth="1"/>
    <col min="8436" max="8437" width="8.7109375" style="8" customWidth="1"/>
    <col min="8438" max="8439" width="10.7109375" style="8" customWidth="1"/>
    <col min="8440" max="8440" width="78.7109375" style="8" customWidth="1"/>
    <col min="8441" max="8448" width="15.7109375" style="8" customWidth="1"/>
    <col min="8449" max="8449" width="4.42578125" style="8" customWidth="1"/>
    <col min="8450" max="8450" width="4.140625" style="8" customWidth="1"/>
    <col min="8451" max="8451" width="5.7109375" style="8" customWidth="1"/>
    <col min="8452" max="8453" width="8.7109375" style="8" customWidth="1"/>
    <col min="8454" max="8455" width="10.7109375" style="8" customWidth="1"/>
    <col min="8456" max="8456" width="78.7109375" style="8" customWidth="1"/>
    <col min="8457" max="8464" width="15.7109375" style="8" customWidth="1"/>
    <col min="8465" max="8465" width="4.42578125" style="8" customWidth="1"/>
    <col min="8466" max="8466" width="4.140625" style="8" customWidth="1"/>
    <col min="8467" max="8467" width="5.7109375" style="8" customWidth="1"/>
    <col min="8468" max="8469" width="8.7109375" style="8" customWidth="1"/>
    <col min="8470" max="8471" width="10.7109375" style="8" customWidth="1"/>
    <col min="8472" max="8472" width="78.7109375" style="8" customWidth="1"/>
    <col min="8473" max="8476" width="20.7109375" style="8" customWidth="1"/>
    <col min="8477" max="8672" width="9.140625" style="8"/>
    <col min="8673" max="8673" width="4.42578125" style="8" customWidth="1"/>
    <col min="8674" max="8674" width="4.140625" style="8" customWidth="1"/>
    <col min="8675" max="8675" width="5.7109375" style="8" customWidth="1"/>
    <col min="8676" max="8677" width="8.7109375" style="8" customWidth="1"/>
    <col min="8678" max="8679" width="10.7109375" style="8" customWidth="1"/>
    <col min="8680" max="8680" width="78.7109375" style="8" customWidth="1"/>
    <col min="8681" max="8688" width="15.7109375" style="8" customWidth="1"/>
    <col min="8689" max="8689" width="4.42578125" style="8" customWidth="1"/>
    <col min="8690" max="8690" width="4.140625" style="8" customWidth="1"/>
    <col min="8691" max="8691" width="5.7109375" style="8" customWidth="1"/>
    <col min="8692" max="8693" width="8.7109375" style="8" customWidth="1"/>
    <col min="8694" max="8695" width="10.7109375" style="8" customWidth="1"/>
    <col min="8696" max="8696" width="78.7109375" style="8" customWidth="1"/>
    <col min="8697" max="8704" width="15.7109375" style="8" customWidth="1"/>
    <col min="8705" max="8705" width="4.42578125" style="8" customWidth="1"/>
    <col min="8706" max="8706" width="4.140625" style="8" customWidth="1"/>
    <col min="8707" max="8707" width="5.7109375" style="8" customWidth="1"/>
    <col min="8708" max="8709" width="8.7109375" style="8" customWidth="1"/>
    <col min="8710" max="8711" width="10.7109375" style="8" customWidth="1"/>
    <col min="8712" max="8712" width="78.7109375" style="8" customWidth="1"/>
    <col min="8713" max="8720" width="15.7109375" style="8" customWidth="1"/>
    <col min="8721" max="8721" width="4.42578125" style="8" customWidth="1"/>
    <col min="8722" max="8722" width="4.140625" style="8" customWidth="1"/>
    <col min="8723" max="8723" width="5.7109375" style="8" customWidth="1"/>
    <col min="8724" max="8725" width="8.7109375" style="8" customWidth="1"/>
    <col min="8726" max="8727" width="10.7109375" style="8" customWidth="1"/>
    <col min="8728" max="8728" width="78.7109375" style="8" customWidth="1"/>
    <col min="8729" max="8732" width="20.7109375" style="8" customWidth="1"/>
    <col min="8733" max="8928" width="9.140625" style="8"/>
    <col min="8929" max="8929" width="4.42578125" style="8" customWidth="1"/>
    <col min="8930" max="8930" width="4.140625" style="8" customWidth="1"/>
    <col min="8931" max="8931" width="5.7109375" style="8" customWidth="1"/>
    <col min="8932" max="8933" width="8.7109375" style="8" customWidth="1"/>
    <col min="8934" max="8935" width="10.7109375" style="8" customWidth="1"/>
    <col min="8936" max="8936" width="78.7109375" style="8" customWidth="1"/>
    <col min="8937" max="8944" width="15.7109375" style="8" customWidth="1"/>
    <col min="8945" max="8945" width="4.42578125" style="8" customWidth="1"/>
    <col min="8946" max="8946" width="4.140625" style="8" customWidth="1"/>
    <col min="8947" max="8947" width="5.7109375" style="8" customWidth="1"/>
    <col min="8948" max="8949" width="8.7109375" style="8" customWidth="1"/>
    <col min="8950" max="8951" width="10.7109375" style="8" customWidth="1"/>
    <col min="8952" max="8952" width="78.7109375" style="8" customWidth="1"/>
    <col min="8953" max="8960" width="15.7109375" style="8" customWidth="1"/>
    <col min="8961" max="8961" width="4.42578125" style="8" customWidth="1"/>
    <col min="8962" max="8962" width="4.140625" style="8" customWidth="1"/>
    <col min="8963" max="8963" width="5.7109375" style="8" customWidth="1"/>
    <col min="8964" max="8965" width="8.7109375" style="8" customWidth="1"/>
    <col min="8966" max="8967" width="10.7109375" style="8" customWidth="1"/>
    <col min="8968" max="8968" width="78.7109375" style="8" customWidth="1"/>
    <col min="8969" max="8976" width="15.7109375" style="8" customWidth="1"/>
    <col min="8977" max="8977" width="4.42578125" style="8" customWidth="1"/>
    <col min="8978" max="8978" width="4.140625" style="8" customWidth="1"/>
    <col min="8979" max="8979" width="5.7109375" style="8" customWidth="1"/>
    <col min="8980" max="8981" width="8.7109375" style="8" customWidth="1"/>
    <col min="8982" max="8983" width="10.7109375" style="8" customWidth="1"/>
    <col min="8984" max="8984" width="78.7109375" style="8" customWidth="1"/>
    <col min="8985" max="8988" width="20.7109375" style="8" customWidth="1"/>
    <col min="8989" max="9184" width="9.140625" style="8"/>
    <col min="9185" max="9185" width="4.42578125" style="8" customWidth="1"/>
    <col min="9186" max="9186" width="4.140625" style="8" customWidth="1"/>
    <col min="9187" max="9187" width="5.7109375" style="8" customWidth="1"/>
    <col min="9188" max="9189" width="8.7109375" style="8" customWidth="1"/>
    <col min="9190" max="9191" width="10.7109375" style="8" customWidth="1"/>
    <col min="9192" max="9192" width="78.7109375" style="8" customWidth="1"/>
    <col min="9193" max="9200" width="15.7109375" style="8" customWidth="1"/>
    <col min="9201" max="9201" width="4.42578125" style="8" customWidth="1"/>
    <col min="9202" max="9202" width="4.140625" style="8" customWidth="1"/>
    <col min="9203" max="9203" width="5.7109375" style="8" customWidth="1"/>
    <col min="9204" max="9205" width="8.7109375" style="8" customWidth="1"/>
    <col min="9206" max="9207" width="10.7109375" style="8" customWidth="1"/>
    <col min="9208" max="9208" width="78.7109375" style="8" customWidth="1"/>
    <col min="9209" max="9216" width="15.7109375" style="8" customWidth="1"/>
    <col min="9217" max="9217" width="4.42578125" style="8" customWidth="1"/>
    <col min="9218" max="9218" width="4.140625" style="8" customWidth="1"/>
    <col min="9219" max="9219" width="5.7109375" style="8" customWidth="1"/>
    <col min="9220" max="9221" width="8.7109375" style="8" customWidth="1"/>
    <col min="9222" max="9223" width="10.7109375" style="8" customWidth="1"/>
    <col min="9224" max="9224" width="78.7109375" style="8" customWidth="1"/>
    <col min="9225" max="9232" width="15.7109375" style="8" customWidth="1"/>
    <col min="9233" max="9233" width="4.42578125" style="8" customWidth="1"/>
    <col min="9234" max="9234" width="4.140625" style="8" customWidth="1"/>
    <col min="9235" max="9235" width="5.7109375" style="8" customWidth="1"/>
    <col min="9236" max="9237" width="8.7109375" style="8" customWidth="1"/>
    <col min="9238" max="9239" width="10.7109375" style="8" customWidth="1"/>
    <col min="9240" max="9240" width="78.7109375" style="8" customWidth="1"/>
    <col min="9241" max="9244" width="20.7109375" style="8" customWidth="1"/>
    <col min="9245" max="9440" width="9.140625" style="8"/>
    <col min="9441" max="9441" width="4.42578125" style="8" customWidth="1"/>
    <col min="9442" max="9442" width="4.140625" style="8" customWidth="1"/>
    <col min="9443" max="9443" width="5.7109375" style="8" customWidth="1"/>
    <col min="9444" max="9445" width="8.7109375" style="8" customWidth="1"/>
    <col min="9446" max="9447" width="10.7109375" style="8" customWidth="1"/>
    <col min="9448" max="9448" width="78.7109375" style="8" customWidth="1"/>
    <col min="9449" max="9456" width="15.7109375" style="8" customWidth="1"/>
    <col min="9457" max="9457" width="4.42578125" style="8" customWidth="1"/>
    <col min="9458" max="9458" width="4.140625" style="8" customWidth="1"/>
    <col min="9459" max="9459" width="5.7109375" style="8" customWidth="1"/>
    <col min="9460" max="9461" width="8.7109375" style="8" customWidth="1"/>
    <col min="9462" max="9463" width="10.7109375" style="8" customWidth="1"/>
    <col min="9464" max="9464" width="78.7109375" style="8" customWidth="1"/>
    <col min="9465" max="9472" width="15.7109375" style="8" customWidth="1"/>
    <col min="9473" max="9473" width="4.42578125" style="8" customWidth="1"/>
    <col min="9474" max="9474" width="4.140625" style="8" customWidth="1"/>
    <col min="9475" max="9475" width="5.7109375" style="8" customWidth="1"/>
    <col min="9476" max="9477" width="8.7109375" style="8" customWidth="1"/>
    <col min="9478" max="9479" width="10.7109375" style="8" customWidth="1"/>
    <col min="9480" max="9480" width="78.7109375" style="8" customWidth="1"/>
    <col min="9481" max="9488" width="15.7109375" style="8" customWidth="1"/>
    <col min="9489" max="9489" width="4.42578125" style="8" customWidth="1"/>
    <col min="9490" max="9490" width="4.140625" style="8" customWidth="1"/>
    <col min="9491" max="9491" width="5.7109375" style="8" customWidth="1"/>
    <col min="9492" max="9493" width="8.7109375" style="8" customWidth="1"/>
    <col min="9494" max="9495" width="10.7109375" style="8" customWidth="1"/>
    <col min="9496" max="9496" width="78.7109375" style="8" customWidth="1"/>
    <col min="9497" max="9500" width="20.7109375" style="8" customWidth="1"/>
    <col min="9501" max="9696" width="9.140625" style="8"/>
    <col min="9697" max="9697" width="4.42578125" style="8" customWidth="1"/>
    <col min="9698" max="9698" width="4.140625" style="8" customWidth="1"/>
    <col min="9699" max="9699" width="5.7109375" style="8" customWidth="1"/>
    <col min="9700" max="9701" width="8.7109375" style="8" customWidth="1"/>
    <col min="9702" max="9703" width="10.7109375" style="8" customWidth="1"/>
    <col min="9704" max="9704" width="78.7109375" style="8" customWidth="1"/>
    <col min="9705" max="9712" width="15.7109375" style="8" customWidth="1"/>
    <col min="9713" max="9713" width="4.42578125" style="8" customWidth="1"/>
    <col min="9714" max="9714" width="4.140625" style="8" customWidth="1"/>
    <col min="9715" max="9715" width="5.7109375" style="8" customWidth="1"/>
    <col min="9716" max="9717" width="8.7109375" style="8" customWidth="1"/>
    <col min="9718" max="9719" width="10.7109375" style="8" customWidth="1"/>
    <col min="9720" max="9720" width="78.7109375" style="8" customWidth="1"/>
    <col min="9721" max="9728" width="15.7109375" style="8" customWidth="1"/>
    <col min="9729" max="9729" width="4.42578125" style="8" customWidth="1"/>
    <col min="9730" max="9730" width="4.140625" style="8" customWidth="1"/>
    <col min="9731" max="9731" width="5.7109375" style="8" customWidth="1"/>
    <col min="9732" max="9733" width="8.7109375" style="8" customWidth="1"/>
    <col min="9734" max="9735" width="10.7109375" style="8" customWidth="1"/>
    <col min="9736" max="9736" width="78.7109375" style="8" customWidth="1"/>
    <col min="9737" max="9744" width="15.7109375" style="8" customWidth="1"/>
    <col min="9745" max="9745" width="4.42578125" style="8" customWidth="1"/>
    <col min="9746" max="9746" width="4.140625" style="8" customWidth="1"/>
    <col min="9747" max="9747" width="5.7109375" style="8" customWidth="1"/>
    <col min="9748" max="9749" width="8.7109375" style="8" customWidth="1"/>
    <col min="9750" max="9751" width="10.7109375" style="8" customWidth="1"/>
    <col min="9752" max="9752" width="78.7109375" style="8" customWidth="1"/>
    <col min="9753" max="9756" width="20.7109375" style="8" customWidth="1"/>
    <col min="9757" max="9952" width="9.140625" style="8"/>
    <col min="9953" max="9953" width="4.42578125" style="8" customWidth="1"/>
    <col min="9954" max="9954" width="4.140625" style="8" customWidth="1"/>
    <col min="9955" max="9955" width="5.7109375" style="8" customWidth="1"/>
    <col min="9956" max="9957" width="8.7109375" style="8" customWidth="1"/>
    <col min="9958" max="9959" width="10.7109375" style="8" customWidth="1"/>
    <col min="9960" max="9960" width="78.7109375" style="8" customWidth="1"/>
    <col min="9961" max="9968" width="15.7109375" style="8" customWidth="1"/>
    <col min="9969" max="9969" width="4.42578125" style="8" customWidth="1"/>
    <col min="9970" max="9970" width="4.140625" style="8" customWidth="1"/>
    <col min="9971" max="9971" width="5.7109375" style="8" customWidth="1"/>
    <col min="9972" max="9973" width="8.7109375" style="8" customWidth="1"/>
    <col min="9974" max="9975" width="10.7109375" style="8" customWidth="1"/>
    <col min="9976" max="9976" width="78.7109375" style="8" customWidth="1"/>
    <col min="9977" max="9984" width="15.7109375" style="8" customWidth="1"/>
    <col min="9985" max="9985" width="4.42578125" style="8" customWidth="1"/>
    <col min="9986" max="9986" width="4.140625" style="8" customWidth="1"/>
    <col min="9987" max="9987" width="5.7109375" style="8" customWidth="1"/>
    <col min="9988" max="9989" width="8.7109375" style="8" customWidth="1"/>
    <col min="9990" max="9991" width="10.7109375" style="8" customWidth="1"/>
    <col min="9992" max="9992" width="78.7109375" style="8" customWidth="1"/>
    <col min="9993" max="10000" width="15.7109375" style="8" customWidth="1"/>
    <col min="10001" max="10001" width="4.42578125" style="8" customWidth="1"/>
    <col min="10002" max="10002" width="4.140625" style="8" customWidth="1"/>
    <col min="10003" max="10003" width="5.7109375" style="8" customWidth="1"/>
    <col min="10004" max="10005" width="8.7109375" style="8" customWidth="1"/>
    <col min="10006" max="10007" width="10.7109375" style="8" customWidth="1"/>
    <col min="10008" max="10008" width="78.7109375" style="8" customWidth="1"/>
    <col min="10009" max="10012" width="20.7109375" style="8" customWidth="1"/>
    <col min="10013" max="10208" width="9.140625" style="8"/>
    <col min="10209" max="10209" width="4.42578125" style="8" customWidth="1"/>
    <col min="10210" max="10210" width="4.140625" style="8" customWidth="1"/>
    <col min="10211" max="10211" width="5.7109375" style="8" customWidth="1"/>
    <col min="10212" max="10213" width="8.7109375" style="8" customWidth="1"/>
    <col min="10214" max="10215" width="10.7109375" style="8" customWidth="1"/>
    <col min="10216" max="10216" width="78.7109375" style="8" customWidth="1"/>
    <col min="10217" max="10224" width="15.7109375" style="8" customWidth="1"/>
    <col min="10225" max="10225" width="4.42578125" style="8" customWidth="1"/>
    <col min="10226" max="10226" width="4.140625" style="8" customWidth="1"/>
    <col min="10227" max="10227" width="5.7109375" style="8" customWidth="1"/>
    <col min="10228" max="10229" width="8.7109375" style="8" customWidth="1"/>
    <col min="10230" max="10231" width="10.7109375" style="8" customWidth="1"/>
    <col min="10232" max="10232" width="78.7109375" style="8" customWidth="1"/>
    <col min="10233" max="10240" width="15.7109375" style="8" customWidth="1"/>
    <col min="10241" max="10241" width="4.42578125" style="8" customWidth="1"/>
    <col min="10242" max="10242" width="4.140625" style="8" customWidth="1"/>
    <col min="10243" max="10243" width="5.7109375" style="8" customWidth="1"/>
    <col min="10244" max="10245" width="8.7109375" style="8" customWidth="1"/>
    <col min="10246" max="10247" width="10.7109375" style="8" customWidth="1"/>
    <col min="10248" max="10248" width="78.7109375" style="8" customWidth="1"/>
    <col min="10249" max="10256" width="15.7109375" style="8" customWidth="1"/>
    <col min="10257" max="10257" width="4.42578125" style="8" customWidth="1"/>
    <col min="10258" max="10258" width="4.140625" style="8" customWidth="1"/>
    <col min="10259" max="10259" width="5.7109375" style="8" customWidth="1"/>
    <col min="10260" max="10261" width="8.7109375" style="8" customWidth="1"/>
    <col min="10262" max="10263" width="10.7109375" style="8" customWidth="1"/>
    <col min="10264" max="10264" width="78.7109375" style="8" customWidth="1"/>
    <col min="10265" max="10268" width="20.7109375" style="8" customWidth="1"/>
    <col min="10269" max="10464" width="9.140625" style="8"/>
    <col min="10465" max="10465" width="4.42578125" style="8" customWidth="1"/>
    <col min="10466" max="10466" width="4.140625" style="8" customWidth="1"/>
    <col min="10467" max="10467" width="5.7109375" style="8" customWidth="1"/>
    <col min="10468" max="10469" width="8.7109375" style="8" customWidth="1"/>
    <col min="10470" max="10471" width="10.7109375" style="8" customWidth="1"/>
    <col min="10472" max="10472" width="78.7109375" style="8" customWidth="1"/>
    <col min="10473" max="10480" width="15.7109375" style="8" customWidth="1"/>
    <col min="10481" max="10481" width="4.42578125" style="8" customWidth="1"/>
    <col min="10482" max="10482" width="4.140625" style="8" customWidth="1"/>
    <col min="10483" max="10483" width="5.7109375" style="8" customWidth="1"/>
    <col min="10484" max="10485" width="8.7109375" style="8" customWidth="1"/>
    <col min="10486" max="10487" width="10.7109375" style="8" customWidth="1"/>
    <col min="10488" max="10488" width="78.7109375" style="8" customWidth="1"/>
    <col min="10489" max="10496" width="15.7109375" style="8" customWidth="1"/>
    <col min="10497" max="10497" width="4.42578125" style="8" customWidth="1"/>
    <col min="10498" max="10498" width="4.140625" style="8" customWidth="1"/>
    <col min="10499" max="10499" width="5.7109375" style="8" customWidth="1"/>
    <col min="10500" max="10501" width="8.7109375" style="8" customWidth="1"/>
    <col min="10502" max="10503" width="10.7109375" style="8" customWidth="1"/>
    <col min="10504" max="10504" width="78.7109375" style="8" customWidth="1"/>
    <col min="10505" max="10512" width="15.7109375" style="8" customWidth="1"/>
    <col min="10513" max="10513" width="4.42578125" style="8" customWidth="1"/>
    <col min="10514" max="10514" width="4.140625" style="8" customWidth="1"/>
    <col min="10515" max="10515" width="5.7109375" style="8" customWidth="1"/>
    <col min="10516" max="10517" width="8.7109375" style="8" customWidth="1"/>
    <col min="10518" max="10519" width="10.7109375" style="8" customWidth="1"/>
    <col min="10520" max="10520" width="78.7109375" style="8" customWidth="1"/>
    <col min="10521" max="10524" width="20.7109375" style="8" customWidth="1"/>
    <col min="10525" max="10720" width="9.140625" style="8"/>
    <col min="10721" max="10721" width="4.42578125" style="8" customWidth="1"/>
    <col min="10722" max="10722" width="4.140625" style="8" customWidth="1"/>
    <col min="10723" max="10723" width="5.7109375" style="8" customWidth="1"/>
    <col min="10724" max="10725" width="8.7109375" style="8" customWidth="1"/>
    <col min="10726" max="10727" width="10.7109375" style="8" customWidth="1"/>
    <col min="10728" max="10728" width="78.7109375" style="8" customWidth="1"/>
    <col min="10729" max="10736" width="15.7109375" style="8" customWidth="1"/>
    <col min="10737" max="10737" width="4.42578125" style="8" customWidth="1"/>
    <col min="10738" max="10738" width="4.140625" style="8" customWidth="1"/>
    <col min="10739" max="10739" width="5.7109375" style="8" customWidth="1"/>
    <col min="10740" max="10741" width="8.7109375" style="8" customWidth="1"/>
    <col min="10742" max="10743" width="10.7109375" style="8" customWidth="1"/>
    <col min="10744" max="10744" width="78.7109375" style="8" customWidth="1"/>
    <col min="10745" max="10752" width="15.7109375" style="8" customWidth="1"/>
    <col min="10753" max="10753" width="4.42578125" style="8" customWidth="1"/>
    <col min="10754" max="10754" width="4.140625" style="8" customWidth="1"/>
    <col min="10755" max="10755" width="5.7109375" style="8" customWidth="1"/>
    <col min="10756" max="10757" width="8.7109375" style="8" customWidth="1"/>
    <col min="10758" max="10759" width="10.7109375" style="8" customWidth="1"/>
    <col min="10760" max="10760" width="78.7109375" style="8" customWidth="1"/>
    <col min="10761" max="10768" width="15.7109375" style="8" customWidth="1"/>
    <col min="10769" max="10769" width="4.42578125" style="8" customWidth="1"/>
    <col min="10770" max="10770" width="4.140625" style="8" customWidth="1"/>
    <col min="10771" max="10771" width="5.7109375" style="8" customWidth="1"/>
    <col min="10772" max="10773" width="8.7109375" style="8" customWidth="1"/>
    <col min="10774" max="10775" width="10.7109375" style="8" customWidth="1"/>
    <col min="10776" max="10776" width="78.7109375" style="8" customWidth="1"/>
    <col min="10777" max="10780" width="20.7109375" style="8" customWidth="1"/>
    <col min="10781" max="10976" width="9.140625" style="8"/>
    <col min="10977" max="10977" width="4.42578125" style="8" customWidth="1"/>
    <col min="10978" max="10978" width="4.140625" style="8" customWidth="1"/>
    <col min="10979" max="10979" width="5.7109375" style="8" customWidth="1"/>
    <col min="10980" max="10981" width="8.7109375" style="8" customWidth="1"/>
    <col min="10982" max="10983" width="10.7109375" style="8" customWidth="1"/>
    <col min="10984" max="10984" width="78.7109375" style="8" customWidth="1"/>
    <col min="10985" max="10992" width="15.7109375" style="8" customWidth="1"/>
    <col min="10993" max="10993" width="4.42578125" style="8" customWidth="1"/>
    <col min="10994" max="10994" width="4.140625" style="8" customWidth="1"/>
    <col min="10995" max="10995" width="5.7109375" style="8" customWidth="1"/>
    <col min="10996" max="10997" width="8.7109375" style="8" customWidth="1"/>
    <col min="10998" max="10999" width="10.7109375" style="8" customWidth="1"/>
    <col min="11000" max="11000" width="78.7109375" style="8" customWidth="1"/>
    <col min="11001" max="11008" width="15.7109375" style="8" customWidth="1"/>
    <col min="11009" max="11009" width="4.42578125" style="8" customWidth="1"/>
    <col min="11010" max="11010" width="4.140625" style="8" customWidth="1"/>
    <col min="11011" max="11011" width="5.7109375" style="8" customWidth="1"/>
    <col min="11012" max="11013" width="8.7109375" style="8" customWidth="1"/>
    <col min="11014" max="11015" width="10.7109375" style="8" customWidth="1"/>
    <col min="11016" max="11016" width="78.7109375" style="8" customWidth="1"/>
    <col min="11017" max="11024" width="15.7109375" style="8" customWidth="1"/>
    <col min="11025" max="11025" width="4.42578125" style="8" customWidth="1"/>
    <col min="11026" max="11026" width="4.140625" style="8" customWidth="1"/>
    <col min="11027" max="11027" width="5.7109375" style="8" customWidth="1"/>
    <col min="11028" max="11029" width="8.7109375" style="8" customWidth="1"/>
    <col min="11030" max="11031" width="10.7109375" style="8" customWidth="1"/>
    <col min="11032" max="11032" width="78.7109375" style="8" customWidth="1"/>
    <col min="11033" max="11036" width="20.7109375" style="8" customWidth="1"/>
    <col min="11037" max="11232" width="9.140625" style="8"/>
    <col min="11233" max="11233" width="4.42578125" style="8" customWidth="1"/>
    <col min="11234" max="11234" width="4.140625" style="8" customWidth="1"/>
    <col min="11235" max="11235" width="5.7109375" style="8" customWidth="1"/>
    <col min="11236" max="11237" width="8.7109375" style="8" customWidth="1"/>
    <col min="11238" max="11239" width="10.7109375" style="8" customWidth="1"/>
    <col min="11240" max="11240" width="78.7109375" style="8" customWidth="1"/>
    <col min="11241" max="11248" width="15.7109375" style="8" customWidth="1"/>
    <col min="11249" max="11249" width="4.42578125" style="8" customWidth="1"/>
    <col min="11250" max="11250" width="4.140625" style="8" customWidth="1"/>
    <col min="11251" max="11251" width="5.7109375" style="8" customWidth="1"/>
    <col min="11252" max="11253" width="8.7109375" style="8" customWidth="1"/>
    <col min="11254" max="11255" width="10.7109375" style="8" customWidth="1"/>
    <col min="11256" max="11256" width="78.7109375" style="8" customWidth="1"/>
    <col min="11257" max="11264" width="15.7109375" style="8" customWidth="1"/>
    <col min="11265" max="11265" width="4.42578125" style="8" customWidth="1"/>
    <col min="11266" max="11266" width="4.140625" style="8" customWidth="1"/>
    <col min="11267" max="11267" width="5.7109375" style="8" customWidth="1"/>
    <col min="11268" max="11269" width="8.7109375" style="8" customWidth="1"/>
    <col min="11270" max="11271" width="10.7109375" style="8" customWidth="1"/>
    <col min="11272" max="11272" width="78.7109375" style="8" customWidth="1"/>
    <col min="11273" max="11280" width="15.7109375" style="8" customWidth="1"/>
    <col min="11281" max="11281" width="4.42578125" style="8" customWidth="1"/>
    <col min="11282" max="11282" width="4.140625" style="8" customWidth="1"/>
    <col min="11283" max="11283" width="5.7109375" style="8" customWidth="1"/>
    <col min="11284" max="11285" width="8.7109375" style="8" customWidth="1"/>
    <col min="11286" max="11287" width="10.7109375" style="8" customWidth="1"/>
    <col min="11288" max="11288" width="78.7109375" style="8" customWidth="1"/>
    <col min="11289" max="11292" width="20.7109375" style="8" customWidth="1"/>
    <col min="11293" max="11488" width="9.140625" style="8"/>
    <col min="11489" max="11489" width="4.42578125" style="8" customWidth="1"/>
    <col min="11490" max="11490" width="4.140625" style="8" customWidth="1"/>
    <col min="11491" max="11491" width="5.7109375" style="8" customWidth="1"/>
    <col min="11492" max="11493" width="8.7109375" style="8" customWidth="1"/>
    <col min="11494" max="11495" width="10.7109375" style="8" customWidth="1"/>
    <col min="11496" max="11496" width="78.7109375" style="8" customWidth="1"/>
    <col min="11497" max="11504" width="15.7109375" style="8" customWidth="1"/>
    <col min="11505" max="11505" width="4.42578125" style="8" customWidth="1"/>
    <col min="11506" max="11506" width="4.140625" style="8" customWidth="1"/>
    <col min="11507" max="11507" width="5.7109375" style="8" customWidth="1"/>
    <col min="11508" max="11509" width="8.7109375" style="8" customWidth="1"/>
    <col min="11510" max="11511" width="10.7109375" style="8" customWidth="1"/>
    <col min="11512" max="11512" width="78.7109375" style="8" customWidth="1"/>
    <col min="11513" max="11520" width="15.7109375" style="8" customWidth="1"/>
    <col min="11521" max="11521" width="4.42578125" style="8" customWidth="1"/>
    <col min="11522" max="11522" width="4.140625" style="8" customWidth="1"/>
    <col min="11523" max="11523" width="5.7109375" style="8" customWidth="1"/>
    <col min="11524" max="11525" width="8.7109375" style="8" customWidth="1"/>
    <col min="11526" max="11527" width="10.7109375" style="8" customWidth="1"/>
    <col min="11528" max="11528" width="78.7109375" style="8" customWidth="1"/>
    <col min="11529" max="11536" width="15.7109375" style="8" customWidth="1"/>
    <col min="11537" max="11537" width="4.42578125" style="8" customWidth="1"/>
    <col min="11538" max="11538" width="4.140625" style="8" customWidth="1"/>
    <col min="11539" max="11539" width="5.7109375" style="8" customWidth="1"/>
    <col min="11540" max="11541" width="8.7109375" style="8" customWidth="1"/>
    <col min="11542" max="11543" width="10.7109375" style="8" customWidth="1"/>
    <col min="11544" max="11544" width="78.7109375" style="8" customWidth="1"/>
    <col min="11545" max="11548" width="20.7109375" style="8" customWidth="1"/>
    <col min="11549" max="11744" width="9.140625" style="8"/>
    <col min="11745" max="11745" width="4.42578125" style="8" customWidth="1"/>
    <col min="11746" max="11746" width="4.140625" style="8" customWidth="1"/>
    <col min="11747" max="11747" width="5.7109375" style="8" customWidth="1"/>
    <col min="11748" max="11749" width="8.7109375" style="8" customWidth="1"/>
    <col min="11750" max="11751" width="10.7109375" style="8" customWidth="1"/>
    <col min="11752" max="11752" width="78.7109375" style="8" customWidth="1"/>
    <col min="11753" max="11760" width="15.7109375" style="8" customWidth="1"/>
    <col min="11761" max="11761" width="4.42578125" style="8" customWidth="1"/>
    <col min="11762" max="11762" width="4.140625" style="8" customWidth="1"/>
    <col min="11763" max="11763" width="5.7109375" style="8" customWidth="1"/>
    <col min="11764" max="11765" width="8.7109375" style="8" customWidth="1"/>
    <col min="11766" max="11767" width="10.7109375" style="8" customWidth="1"/>
    <col min="11768" max="11768" width="78.7109375" style="8" customWidth="1"/>
    <col min="11769" max="11776" width="15.7109375" style="8" customWidth="1"/>
    <col min="11777" max="11777" width="4.42578125" style="8" customWidth="1"/>
    <col min="11778" max="11778" width="4.140625" style="8" customWidth="1"/>
    <col min="11779" max="11779" width="5.7109375" style="8" customWidth="1"/>
    <col min="11780" max="11781" width="8.7109375" style="8" customWidth="1"/>
    <col min="11782" max="11783" width="10.7109375" style="8" customWidth="1"/>
    <col min="11784" max="11784" width="78.7109375" style="8" customWidth="1"/>
    <col min="11785" max="11792" width="15.7109375" style="8" customWidth="1"/>
    <col min="11793" max="11793" width="4.42578125" style="8" customWidth="1"/>
    <col min="11794" max="11794" width="4.140625" style="8" customWidth="1"/>
    <col min="11795" max="11795" width="5.7109375" style="8" customWidth="1"/>
    <col min="11796" max="11797" width="8.7109375" style="8" customWidth="1"/>
    <col min="11798" max="11799" width="10.7109375" style="8" customWidth="1"/>
    <col min="11800" max="11800" width="78.7109375" style="8" customWidth="1"/>
    <col min="11801" max="11804" width="20.7109375" style="8" customWidth="1"/>
    <col min="11805" max="12000" width="9.140625" style="8"/>
    <col min="12001" max="12001" width="4.42578125" style="8" customWidth="1"/>
    <col min="12002" max="12002" width="4.140625" style="8" customWidth="1"/>
    <col min="12003" max="12003" width="5.7109375" style="8" customWidth="1"/>
    <col min="12004" max="12005" width="8.7109375" style="8" customWidth="1"/>
    <col min="12006" max="12007" width="10.7109375" style="8" customWidth="1"/>
    <col min="12008" max="12008" width="78.7109375" style="8" customWidth="1"/>
    <col min="12009" max="12016" width="15.7109375" style="8" customWidth="1"/>
    <col min="12017" max="12017" width="4.42578125" style="8" customWidth="1"/>
    <col min="12018" max="12018" width="4.140625" style="8" customWidth="1"/>
    <col min="12019" max="12019" width="5.7109375" style="8" customWidth="1"/>
    <col min="12020" max="12021" width="8.7109375" style="8" customWidth="1"/>
    <col min="12022" max="12023" width="10.7109375" style="8" customWidth="1"/>
    <col min="12024" max="12024" width="78.7109375" style="8" customWidth="1"/>
    <col min="12025" max="12032" width="15.7109375" style="8" customWidth="1"/>
    <col min="12033" max="12033" width="4.42578125" style="8" customWidth="1"/>
    <col min="12034" max="12034" width="4.140625" style="8" customWidth="1"/>
    <col min="12035" max="12035" width="5.7109375" style="8" customWidth="1"/>
    <col min="12036" max="12037" width="8.7109375" style="8" customWidth="1"/>
    <col min="12038" max="12039" width="10.7109375" style="8" customWidth="1"/>
    <col min="12040" max="12040" width="78.7109375" style="8" customWidth="1"/>
    <col min="12041" max="12048" width="15.7109375" style="8" customWidth="1"/>
    <col min="12049" max="12049" width="4.42578125" style="8" customWidth="1"/>
    <col min="12050" max="12050" width="4.140625" style="8" customWidth="1"/>
    <col min="12051" max="12051" width="5.7109375" style="8" customWidth="1"/>
    <col min="12052" max="12053" width="8.7109375" style="8" customWidth="1"/>
    <col min="12054" max="12055" width="10.7109375" style="8" customWidth="1"/>
    <col min="12056" max="12056" width="78.7109375" style="8" customWidth="1"/>
    <col min="12057" max="12060" width="20.7109375" style="8" customWidth="1"/>
    <col min="12061" max="12256" width="9.140625" style="8"/>
    <col min="12257" max="12257" width="4.42578125" style="8" customWidth="1"/>
    <col min="12258" max="12258" width="4.140625" style="8" customWidth="1"/>
    <col min="12259" max="12259" width="5.7109375" style="8" customWidth="1"/>
    <col min="12260" max="12261" width="8.7109375" style="8" customWidth="1"/>
    <col min="12262" max="12263" width="10.7109375" style="8" customWidth="1"/>
    <col min="12264" max="12264" width="78.7109375" style="8" customWidth="1"/>
    <col min="12265" max="12272" width="15.7109375" style="8" customWidth="1"/>
    <col min="12273" max="12273" width="4.42578125" style="8" customWidth="1"/>
    <col min="12274" max="12274" width="4.140625" style="8" customWidth="1"/>
    <col min="12275" max="12275" width="5.7109375" style="8" customWidth="1"/>
    <col min="12276" max="12277" width="8.7109375" style="8" customWidth="1"/>
    <col min="12278" max="12279" width="10.7109375" style="8" customWidth="1"/>
    <col min="12280" max="12280" width="78.7109375" style="8" customWidth="1"/>
    <col min="12281" max="12288" width="15.7109375" style="8" customWidth="1"/>
    <col min="12289" max="12289" width="4.42578125" style="8" customWidth="1"/>
    <col min="12290" max="12290" width="4.140625" style="8" customWidth="1"/>
    <col min="12291" max="12291" width="5.7109375" style="8" customWidth="1"/>
    <col min="12292" max="12293" width="8.7109375" style="8" customWidth="1"/>
    <col min="12294" max="12295" width="10.7109375" style="8" customWidth="1"/>
    <col min="12296" max="12296" width="78.7109375" style="8" customWidth="1"/>
    <col min="12297" max="12304" width="15.7109375" style="8" customWidth="1"/>
    <col min="12305" max="12305" width="4.42578125" style="8" customWidth="1"/>
    <col min="12306" max="12306" width="4.140625" style="8" customWidth="1"/>
    <col min="12307" max="12307" width="5.7109375" style="8" customWidth="1"/>
    <col min="12308" max="12309" width="8.7109375" style="8" customWidth="1"/>
    <col min="12310" max="12311" width="10.7109375" style="8" customWidth="1"/>
    <col min="12312" max="12312" width="78.7109375" style="8" customWidth="1"/>
    <col min="12313" max="12316" width="20.7109375" style="8" customWidth="1"/>
    <col min="12317" max="12512" width="9.140625" style="8"/>
    <col min="12513" max="12513" width="4.42578125" style="8" customWidth="1"/>
    <col min="12514" max="12514" width="4.140625" style="8" customWidth="1"/>
    <col min="12515" max="12515" width="5.7109375" style="8" customWidth="1"/>
    <col min="12516" max="12517" width="8.7109375" style="8" customWidth="1"/>
    <col min="12518" max="12519" width="10.7109375" style="8" customWidth="1"/>
    <col min="12520" max="12520" width="78.7109375" style="8" customWidth="1"/>
    <col min="12521" max="12528" width="15.7109375" style="8" customWidth="1"/>
    <col min="12529" max="12529" width="4.42578125" style="8" customWidth="1"/>
    <col min="12530" max="12530" width="4.140625" style="8" customWidth="1"/>
    <col min="12531" max="12531" width="5.7109375" style="8" customWidth="1"/>
    <col min="12532" max="12533" width="8.7109375" style="8" customWidth="1"/>
    <col min="12534" max="12535" width="10.7109375" style="8" customWidth="1"/>
    <col min="12536" max="12536" width="78.7109375" style="8" customWidth="1"/>
    <col min="12537" max="12544" width="15.7109375" style="8" customWidth="1"/>
    <col min="12545" max="12545" width="4.42578125" style="8" customWidth="1"/>
    <col min="12546" max="12546" width="4.140625" style="8" customWidth="1"/>
    <col min="12547" max="12547" width="5.7109375" style="8" customWidth="1"/>
    <col min="12548" max="12549" width="8.7109375" style="8" customWidth="1"/>
    <col min="12550" max="12551" width="10.7109375" style="8" customWidth="1"/>
    <col min="12552" max="12552" width="78.7109375" style="8" customWidth="1"/>
    <col min="12553" max="12560" width="15.7109375" style="8" customWidth="1"/>
    <col min="12561" max="12561" width="4.42578125" style="8" customWidth="1"/>
    <col min="12562" max="12562" width="4.140625" style="8" customWidth="1"/>
    <col min="12563" max="12563" width="5.7109375" style="8" customWidth="1"/>
    <col min="12564" max="12565" width="8.7109375" style="8" customWidth="1"/>
    <col min="12566" max="12567" width="10.7109375" style="8" customWidth="1"/>
    <col min="12568" max="12568" width="78.7109375" style="8" customWidth="1"/>
    <col min="12569" max="12572" width="20.7109375" style="8" customWidth="1"/>
    <col min="12573" max="12768" width="9.140625" style="8"/>
    <col min="12769" max="12769" width="4.42578125" style="8" customWidth="1"/>
    <col min="12770" max="12770" width="4.140625" style="8" customWidth="1"/>
    <col min="12771" max="12771" width="5.7109375" style="8" customWidth="1"/>
    <col min="12772" max="12773" width="8.7109375" style="8" customWidth="1"/>
    <col min="12774" max="12775" width="10.7109375" style="8" customWidth="1"/>
    <col min="12776" max="12776" width="78.7109375" style="8" customWidth="1"/>
    <col min="12777" max="12784" width="15.7109375" style="8" customWidth="1"/>
    <col min="12785" max="12785" width="4.42578125" style="8" customWidth="1"/>
    <col min="12786" max="12786" width="4.140625" style="8" customWidth="1"/>
    <col min="12787" max="12787" width="5.7109375" style="8" customWidth="1"/>
    <col min="12788" max="12789" width="8.7109375" style="8" customWidth="1"/>
    <col min="12790" max="12791" width="10.7109375" style="8" customWidth="1"/>
    <col min="12792" max="12792" width="78.7109375" style="8" customWidth="1"/>
    <col min="12793" max="12800" width="15.7109375" style="8" customWidth="1"/>
    <col min="12801" max="12801" width="4.42578125" style="8" customWidth="1"/>
    <col min="12802" max="12802" width="4.140625" style="8" customWidth="1"/>
    <col min="12803" max="12803" width="5.7109375" style="8" customWidth="1"/>
    <col min="12804" max="12805" width="8.7109375" style="8" customWidth="1"/>
    <col min="12806" max="12807" width="10.7109375" style="8" customWidth="1"/>
    <col min="12808" max="12808" width="78.7109375" style="8" customWidth="1"/>
    <col min="12809" max="12816" width="15.7109375" style="8" customWidth="1"/>
    <col min="12817" max="12817" width="4.42578125" style="8" customWidth="1"/>
    <col min="12818" max="12818" width="4.140625" style="8" customWidth="1"/>
    <col min="12819" max="12819" width="5.7109375" style="8" customWidth="1"/>
    <col min="12820" max="12821" width="8.7109375" style="8" customWidth="1"/>
    <col min="12822" max="12823" width="10.7109375" style="8" customWidth="1"/>
    <col min="12824" max="12824" width="78.7109375" style="8" customWidth="1"/>
    <col min="12825" max="12828" width="20.7109375" style="8" customWidth="1"/>
    <col min="12829" max="13024" width="9.140625" style="8"/>
    <col min="13025" max="13025" width="4.42578125" style="8" customWidth="1"/>
    <col min="13026" max="13026" width="4.140625" style="8" customWidth="1"/>
    <col min="13027" max="13027" width="5.7109375" style="8" customWidth="1"/>
    <col min="13028" max="13029" width="8.7109375" style="8" customWidth="1"/>
    <col min="13030" max="13031" width="10.7109375" style="8" customWidth="1"/>
    <col min="13032" max="13032" width="78.7109375" style="8" customWidth="1"/>
    <col min="13033" max="13040" width="15.7109375" style="8" customWidth="1"/>
    <col min="13041" max="13041" width="4.42578125" style="8" customWidth="1"/>
    <col min="13042" max="13042" width="4.140625" style="8" customWidth="1"/>
    <col min="13043" max="13043" width="5.7109375" style="8" customWidth="1"/>
    <col min="13044" max="13045" width="8.7109375" style="8" customWidth="1"/>
    <col min="13046" max="13047" width="10.7109375" style="8" customWidth="1"/>
    <col min="13048" max="13048" width="78.7109375" style="8" customWidth="1"/>
    <col min="13049" max="13056" width="15.7109375" style="8" customWidth="1"/>
    <col min="13057" max="13057" width="4.42578125" style="8" customWidth="1"/>
    <col min="13058" max="13058" width="4.140625" style="8" customWidth="1"/>
    <col min="13059" max="13059" width="5.7109375" style="8" customWidth="1"/>
    <col min="13060" max="13061" width="8.7109375" style="8" customWidth="1"/>
    <col min="13062" max="13063" width="10.7109375" style="8" customWidth="1"/>
    <col min="13064" max="13064" width="78.7109375" style="8" customWidth="1"/>
    <col min="13065" max="13072" width="15.7109375" style="8" customWidth="1"/>
    <col min="13073" max="13073" width="4.42578125" style="8" customWidth="1"/>
    <col min="13074" max="13074" width="4.140625" style="8" customWidth="1"/>
    <col min="13075" max="13075" width="5.7109375" style="8" customWidth="1"/>
    <col min="13076" max="13077" width="8.7109375" style="8" customWidth="1"/>
    <col min="13078" max="13079" width="10.7109375" style="8" customWidth="1"/>
    <col min="13080" max="13080" width="78.7109375" style="8" customWidth="1"/>
    <col min="13081" max="13084" width="20.7109375" style="8" customWidth="1"/>
    <col min="13085" max="13280" width="9.140625" style="8"/>
    <col min="13281" max="13281" width="4.42578125" style="8" customWidth="1"/>
    <col min="13282" max="13282" width="4.140625" style="8" customWidth="1"/>
    <col min="13283" max="13283" width="5.7109375" style="8" customWidth="1"/>
    <col min="13284" max="13285" width="8.7109375" style="8" customWidth="1"/>
    <col min="13286" max="13287" width="10.7109375" style="8" customWidth="1"/>
    <col min="13288" max="13288" width="78.7109375" style="8" customWidth="1"/>
    <col min="13289" max="13296" width="15.7109375" style="8" customWidth="1"/>
    <col min="13297" max="13297" width="4.42578125" style="8" customWidth="1"/>
    <col min="13298" max="13298" width="4.140625" style="8" customWidth="1"/>
    <col min="13299" max="13299" width="5.7109375" style="8" customWidth="1"/>
    <col min="13300" max="13301" width="8.7109375" style="8" customWidth="1"/>
    <col min="13302" max="13303" width="10.7109375" style="8" customWidth="1"/>
    <col min="13304" max="13304" width="78.7109375" style="8" customWidth="1"/>
    <col min="13305" max="13312" width="15.7109375" style="8" customWidth="1"/>
    <col min="13313" max="13313" width="4.42578125" style="8" customWidth="1"/>
    <col min="13314" max="13314" width="4.140625" style="8" customWidth="1"/>
    <col min="13315" max="13315" width="5.7109375" style="8" customWidth="1"/>
    <col min="13316" max="13317" width="8.7109375" style="8" customWidth="1"/>
    <col min="13318" max="13319" width="10.7109375" style="8" customWidth="1"/>
    <col min="13320" max="13320" width="78.7109375" style="8" customWidth="1"/>
    <col min="13321" max="13328" width="15.7109375" style="8" customWidth="1"/>
    <col min="13329" max="13329" width="4.42578125" style="8" customWidth="1"/>
    <col min="13330" max="13330" width="4.140625" style="8" customWidth="1"/>
    <col min="13331" max="13331" width="5.7109375" style="8" customWidth="1"/>
    <col min="13332" max="13333" width="8.7109375" style="8" customWidth="1"/>
    <col min="13334" max="13335" width="10.7109375" style="8" customWidth="1"/>
    <col min="13336" max="13336" width="78.7109375" style="8" customWidth="1"/>
    <col min="13337" max="13340" width="20.7109375" style="8" customWidth="1"/>
    <col min="13341" max="13536" width="9.140625" style="8"/>
    <col min="13537" max="13537" width="4.42578125" style="8" customWidth="1"/>
    <col min="13538" max="13538" width="4.140625" style="8" customWidth="1"/>
    <col min="13539" max="13539" width="5.7109375" style="8" customWidth="1"/>
    <col min="13540" max="13541" width="8.7109375" style="8" customWidth="1"/>
    <col min="13542" max="13543" width="10.7109375" style="8" customWidth="1"/>
    <col min="13544" max="13544" width="78.7109375" style="8" customWidth="1"/>
    <col min="13545" max="13552" width="15.7109375" style="8" customWidth="1"/>
    <col min="13553" max="13553" width="4.42578125" style="8" customWidth="1"/>
    <col min="13554" max="13554" width="4.140625" style="8" customWidth="1"/>
    <col min="13555" max="13555" width="5.7109375" style="8" customWidth="1"/>
    <col min="13556" max="13557" width="8.7109375" style="8" customWidth="1"/>
    <col min="13558" max="13559" width="10.7109375" style="8" customWidth="1"/>
    <col min="13560" max="13560" width="78.7109375" style="8" customWidth="1"/>
    <col min="13561" max="13568" width="15.7109375" style="8" customWidth="1"/>
    <col min="13569" max="13569" width="4.42578125" style="8" customWidth="1"/>
    <col min="13570" max="13570" width="4.140625" style="8" customWidth="1"/>
    <col min="13571" max="13571" width="5.7109375" style="8" customWidth="1"/>
    <col min="13572" max="13573" width="8.7109375" style="8" customWidth="1"/>
    <col min="13574" max="13575" width="10.7109375" style="8" customWidth="1"/>
    <col min="13576" max="13576" width="78.7109375" style="8" customWidth="1"/>
    <col min="13577" max="13584" width="15.7109375" style="8" customWidth="1"/>
    <col min="13585" max="13585" width="4.42578125" style="8" customWidth="1"/>
    <col min="13586" max="13586" width="4.140625" style="8" customWidth="1"/>
    <col min="13587" max="13587" width="5.7109375" style="8" customWidth="1"/>
    <col min="13588" max="13589" width="8.7109375" style="8" customWidth="1"/>
    <col min="13590" max="13591" width="10.7109375" style="8" customWidth="1"/>
    <col min="13592" max="13592" width="78.7109375" style="8" customWidth="1"/>
    <col min="13593" max="13596" width="20.7109375" style="8" customWidth="1"/>
    <col min="13597" max="13792" width="9.140625" style="8"/>
    <col min="13793" max="13793" width="4.42578125" style="8" customWidth="1"/>
    <col min="13794" max="13794" width="4.140625" style="8" customWidth="1"/>
    <col min="13795" max="13795" width="5.7109375" style="8" customWidth="1"/>
    <col min="13796" max="13797" width="8.7109375" style="8" customWidth="1"/>
    <col min="13798" max="13799" width="10.7109375" style="8" customWidth="1"/>
    <col min="13800" max="13800" width="78.7109375" style="8" customWidth="1"/>
    <col min="13801" max="13808" width="15.7109375" style="8" customWidth="1"/>
    <col min="13809" max="13809" width="4.42578125" style="8" customWidth="1"/>
    <col min="13810" max="13810" width="4.140625" style="8" customWidth="1"/>
    <col min="13811" max="13811" width="5.7109375" style="8" customWidth="1"/>
    <col min="13812" max="13813" width="8.7109375" style="8" customWidth="1"/>
    <col min="13814" max="13815" width="10.7109375" style="8" customWidth="1"/>
    <col min="13816" max="13816" width="78.7109375" style="8" customWidth="1"/>
    <col min="13817" max="13824" width="15.7109375" style="8" customWidth="1"/>
    <col min="13825" max="13825" width="4.42578125" style="8" customWidth="1"/>
    <col min="13826" max="13826" width="4.140625" style="8" customWidth="1"/>
    <col min="13827" max="13827" width="5.7109375" style="8" customWidth="1"/>
    <col min="13828" max="13829" width="8.7109375" style="8" customWidth="1"/>
    <col min="13830" max="13831" width="10.7109375" style="8" customWidth="1"/>
    <col min="13832" max="13832" width="78.7109375" style="8" customWidth="1"/>
    <col min="13833" max="13840" width="15.7109375" style="8" customWidth="1"/>
    <col min="13841" max="13841" width="4.42578125" style="8" customWidth="1"/>
    <col min="13842" max="13842" width="4.140625" style="8" customWidth="1"/>
    <col min="13843" max="13843" width="5.7109375" style="8" customWidth="1"/>
    <col min="13844" max="13845" width="8.7109375" style="8" customWidth="1"/>
    <col min="13846" max="13847" width="10.7109375" style="8" customWidth="1"/>
    <col min="13848" max="13848" width="78.7109375" style="8" customWidth="1"/>
    <col min="13849" max="13852" width="20.7109375" style="8" customWidth="1"/>
    <col min="13853" max="14048" width="9.140625" style="8"/>
    <col min="14049" max="14049" width="4.42578125" style="8" customWidth="1"/>
    <col min="14050" max="14050" width="4.140625" style="8" customWidth="1"/>
    <col min="14051" max="14051" width="5.7109375" style="8" customWidth="1"/>
    <col min="14052" max="14053" width="8.7109375" style="8" customWidth="1"/>
    <col min="14054" max="14055" width="10.7109375" style="8" customWidth="1"/>
    <col min="14056" max="14056" width="78.7109375" style="8" customWidth="1"/>
    <col min="14057" max="14064" width="15.7109375" style="8" customWidth="1"/>
    <col min="14065" max="14065" width="4.42578125" style="8" customWidth="1"/>
    <col min="14066" max="14066" width="4.140625" style="8" customWidth="1"/>
    <col min="14067" max="14067" width="5.7109375" style="8" customWidth="1"/>
    <col min="14068" max="14069" width="8.7109375" style="8" customWidth="1"/>
    <col min="14070" max="14071" width="10.7109375" style="8" customWidth="1"/>
    <col min="14072" max="14072" width="78.7109375" style="8" customWidth="1"/>
    <col min="14073" max="14080" width="15.7109375" style="8" customWidth="1"/>
    <col min="14081" max="14081" width="4.42578125" style="8" customWidth="1"/>
    <col min="14082" max="14082" width="4.140625" style="8" customWidth="1"/>
    <col min="14083" max="14083" width="5.7109375" style="8" customWidth="1"/>
    <col min="14084" max="14085" width="8.7109375" style="8" customWidth="1"/>
    <col min="14086" max="14087" width="10.7109375" style="8" customWidth="1"/>
    <col min="14088" max="14088" width="78.7109375" style="8" customWidth="1"/>
    <col min="14089" max="14096" width="15.7109375" style="8" customWidth="1"/>
    <col min="14097" max="14097" width="4.42578125" style="8" customWidth="1"/>
    <col min="14098" max="14098" width="4.140625" style="8" customWidth="1"/>
    <col min="14099" max="14099" width="5.7109375" style="8" customWidth="1"/>
    <col min="14100" max="14101" width="8.7109375" style="8" customWidth="1"/>
    <col min="14102" max="14103" width="10.7109375" style="8" customWidth="1"/>
    <col min="14104" max="14104" width="78.7109375" style="8" customWidth="1"/>
    <col min="14105" max="14108" width="20.7109375" style="8" customWidth="1"/>
    <col min="14109" max="14304" width="9.140625" style="8"/>
    <col min="14305" max="14305" width="4.42578125" style="8" customWidth="1"/>
    <col min="14306" max="14306" width="4.140625" style="8" customWidth="1"/>
    <col min="14307" max="14307" width="5.7109375" style="8" customWidth="1"/>
    <col min="14308" max="14309" width="8.7109375" style="8" customWidth="1"/>
    <col min="14310" max="14311" width="10.7109375" style="8" customWidth="1"/>
    <col min="14312" max="14312" width="78.7109375" style="8" customWidth="1"/>
    <col min="14313" max="14320" width="15.7109375" style="8" customWidth="1"/>
    <col min="14321" max="14321" width="4.42578125" style="8" customWidth="1"/>
    <col min="14322" max="14322" width="4.140625" style="8" customWidth="1"/>
    <col min="14323" max="14323" width="5.7109375" style="8" customWidth="1"/>
    <col min="14324" max="14325" width="8.7109375" style="8" customWidth="1"/>
    <col min="14326" max="14327" width="10.7109375" style="8" customWidth="1"/>
    <col min="14328" max="14328" width="78.7109375" style="8" customWidth="1"/>
    <col min="14329" max="14336" width="15.7109375" style="8" customWidth="1"/>
    <col min="14337" max="14337" width="4.42578125" style="8" customWidth="1"/>
    <col min="14338" max="14338" width="4.140625" style="8" customWidth="1"/>
    <col min="14339" max="14339" width="5.7109375" style="8" customWidth="1"/>
    <col min="14340" max="14341" width="8.7109375" style="8" customWidth="1"/>
    <col min="14342" max="14343" width="10.7109375" style="8" customWidth="1"/>
    <col min="14344" max="14344" width="78.7109375" style="8" customWidth="1"/>
    <col min="14345" max="14352" width="15.7109375" style="8" customWidth="1"/>
    <col min="14353" max="14353" width="4.42578125" style="8" customWidth="1"/>
    <col min="14354" max="14354" width="4.140625" style="8" customWidth="1"/>
    <col min="14355" max="14355" width="5.7109375" style="8" customWidth="1"/>
    <col min="14356" max="14357" width="8.7109375" style="8" customWidth="1"/>
    <col min="14358" max="14359" width="10.7109375" style="8" customWidth="1"/>
    <col min="14360" max="14360" width="78.7109375" style="8" customWidth="1"/>
    <col min="14361" max="14364" width="20.7109375" style="8" customWidth="1"/>
    <col min="14365" max="14560" width="9.140625" style="8"/>
    <col min="14561" max="14561" width="4.42578125" style="8" customWidth="1"/>
    <col min="14562" max="14562" width="4.140625" style="8" customWidth="1"/>
    <col min="14563" max="14563" width="5.7109375" style="8" customWidth="1"/>
    <col min="14564" max="14565" width="8.7109375" style="8" customWidth="1"/>
    <col min="14566" max="14567" width="10.7109375" style="8" customWidth="1"/>
    <col min="14568" max="14568" width="78.7109375" style="8" customWidth="1"/>
    <col min="14569" max="14576" width="15.7109375" style="8" customWidth="1"/>
    <col min="14577" max="14577" width="4.42578125" style="8" customWidth="1"/>
    <col min="14578" max="14578" width="4.140625" style="8" customWidth="1"/>
    <col min="14579" max="14579" width="5.7109375" style="8" customWidth="1"/>
    <col min="14580" max="14581" width="8.7109375" style="8" customWidth="1"/>
    <col min="14582" max="14583" width="10.7109375" style="8" customWidth="1"/>
    <col min="14584" max="14584" width="78.7109375" style="8" customWidth="1"/>
    <col min="14585" max="14592" width="15.7109375" style="8" customWidth="1"/>
    <col min="14593" max="14593" width="4.42578125" style="8" customWidth="1"/>
    <col min="14594" max="14594" width="4.140625" style="8" customWidth="1"/>
    <col min="14595" max="14595" width="5.7109375" style="8" customWidth="1"/>
    <col min="14596" max="14597" width="8.7109375" style="8" customWidth="1"/>
    <col min="14598" max="14599" width="10.7109375" style="8" customWidth="1"/>
    <col min="14600" max="14600" width="78.7109375" style="8" customWidth="1"/>
    <col min="14601" max="14608" width="15.7109375" style="8" customWidth="1"/>
    <col min="14609" max="14609" width="4.42578125" style="8" customWidth="1"/>
    <col min="14610" max="14610" width="4.140625" style="8" customWidth="1"/>
    <col min="14611" max="14611" width="5.7109375" style="8" customWidth="1"/>
    <col min="14612" max="14613" width="8.7109375" style="8" customWidth="1"/>
    <col min="14614" max="14615" width="10.7109375" style="8" customWidth="1"/>
    <col min="14616" max="14616" width="78.7109375" style="8" customWidth="1"/>
    <col min="14617" max="14620" width="20.7109375" style="8" customWidth="1"/>
    <col min="14621" max="14816" width="9.140625" style="8"/>
    <col min="14817" max="14817" width="4.42578125" style="8" customWidth="1"/>
    <col min="14818" max="14818" width="4.140625" style="8" customWidth="1"/>
    <col min="14819" max="14819" width="5.7109375" style="8" customWidth="1"/>
    <col min="14820" max="14821" width="8.7109375" style="8" customWidth="1"/>
    <col min="14822" max="14823" width="10.7109375" style="8" customWidth="1"/>
    <col min="14824" max="14824" width="78.7109375" style="8" customWidth="1"/>
    <col min="14825" max="14832" width="15.7109375" style="8" customWidth="1"/>
    <col min="14833" max="14833" width="4.42578125" style="8" customWidth="1"/>
    <col min="14834" max="14834" width="4.140625" style="8" customWidth="1"/>
    <col min="14835" max="14835" width="5.7109375" style="8" customWidth="1"/>
    <col min="14836" max="14837" width="8.7109375" style="8" customWidth="1"/>
    <col min="14838" max="14839" width="10.7109375" style="8" customWidth="1"/>
    <col min="14840" max="14840" width="78.7109375" style="8" customWidth="1"/>
    <col min="14841" max="14848" width="15.7109375" style="8" customWidth="1"/>
    <col min="14849" max="14849" width="4.42578125" style="8" customWidth="1"/>
    <col min="14850" max="14850" width="4.140625" style="8" customWidth="1"/>
    <col min="14851" max="14851" width="5.7109375" style="8" customWidth="1"/>
    <col min="14852" max="14853" width="8.7109375" style="8" customWidth="1"/>
    <col min="14854" max="14855" width="10.7109375" style="8" customWidth="1"/>
    <col min="14856" max="14856" width="78.7109375" style="8" customWidth="1"/>
    <col min="14857" max="14864" width="15.7109375" style="8" customWidth="1"/>
    <col min="14865" max="14865" width="4.42578125" style="8" customWidth="1"/>
    <col min="14866" max="14866" width="4.140625" style="8" customWidth="1"/>
    <col min="14867" max="14867" width="5.7109375" style="8" customWidth="1"/>
    <col min="14868" max="14869" width="8.7109375" style="8" customWidth="1"/>
    <col min="14870" max="14871" width="10.7109375" style="8" customWidth="1"/>
    <col min="14872" max="14872" width="78.7109375" style="8" customWidth="1"/>
    <col min="14873" max="14876" width="20.7109375" style="8" customWidth="1"/>
    <col min="14877" max="15072" width="9.140625" style="8"/>
    <col min="15073" max="15073" width="4.42578125" style="8" customWidth="1"/>
    <col min="15074" max="15074" width="4.140625" style="8" customWidth="1"/>
    <col min="15075" max="15075" width="5.7109375" style="8" customWidth="1"/>
    <col min="15076" max="15077" width="8.7109375" style="8" customWidth="1"/>
    <col min="15078" max="15079" width="10.7109375" style="8" customWidth="1"/>
    <col min="15080" max="15080" width="78.7109375" style="8" customWidth="1"/>
    <col min="15081" max="15088" width="15.7109375" style="8" customWidth="1"/>
    <col min="15089" max="15089" width="4.42578125" style="8" customWidth="1"/>
    <col min="15090" max="15090" width="4.140625" style="8" customWidth="1"/>
    <col min="15091" max="15091" width="5.7109375" style="8" customWidth="1"/>
    <col min="15092" max="15093" width="8.7109375" style="8" customWidth="1"/>
    <col min="15094" max="15095" width="10.7109375" style="8" customWidth="1"/>
    <col min="15096" max="15096" width="78.7109375" style="8" customWidth="1"/>
    <col min="15097" max="15104" width="15.7109375" style="8" customWidth="1"/>
    <col min="15105" max="15105" width="4.42578125" style="8" customWidth="1"/>
    <col min="15106" max="15106" width="4.140625" style="8" customWidth="1"/>
    <col min="15107" max="15107" width="5.7109375" style="8" customWidth="1"/>
    <col min="15108" max="15109" width="8.7109375" style="8" customWidth="1"/>
    <col min="15110" max="15111" width="10.7109375" style="8" customWidth="1"/>
    <col min="15112" max="15112" width="78.7109375" style="8" customWidth="1"/>
    <col min="15113" max="15120" width="15.7109375" style="8" customWidth="1"/>
    <col min="15121" max="15121" width="4.42578125" style="8" customWidth="1"/>
    <col min="15122" max="15122" width="4.140625" style="8" customWidth="1"/>
    <col min="15123" max="15123" width="5.7109375" style="8" customWidth="1"/>
    <col min="15124" max="15125" width="8.7109375" style="8" customWidth="1"/>
    <col min="15126" max="15127" width="10.7109375" style="8" customWidth="1"/>
    <col min="15128" max="15128" width="78.7109375" style="8" customWidth="1"/>
    <col min="15129" max="15132" width="20.7109375" style="8" customWidth="1"/>
    <col min="15133" max="15328" width="9.140625" style="8"/>
    <col min="15329" max="15329" width="4.42578125" style="8" customWidth="1"/>
    <col min="15330" max="15330" width="4.140625" style="8" customWidth="1"/>
    <col min="15331" max="15331" width="5.7109375" style="8" customWidth="1"/>
    <col min="15332" max="15333" width="8.7109375" style="8" customWidth="1"/>
    <col min="15334" max="15335" width="10.7109375" style="8" customWidth="1"/>
    <col min="15336" max="15336" width="78.7109375" style="8" customWidth="1"/>
    <col min="15337" max="15344" width="15.7109375" style="8" customWidth="1"/>
    <col min="15345" max="15345" width="4.42578125" style="8" customWidth="1"/>
    <col min="15346" max="15346" width="4.140625" style="8" customWidth="1"/>
    <col min="15347" max="15347" width="5.7109375" style="8" customWidth="1"/>
    <col min="15348" max="15349" width="8.7109375" style="8" customWidth="1"/>
    <col min="15350" max="15351" width="10.7109375" style="8" customWidth="1"/>
    <col min="15352" max="15352" width="78.7109375" style="8" customWidth="1"/>
    <col min="15353" max="15360" width="15.7109375" style="8" customWidth="1"/>
    <col min="15361" max="15361" width="4.42578125" style="8" customWidth="1"/>
    <col min="15362" max="15362" width="4.140625" style="8" customWidth="1"/>
    <col min="15363" max="15363" width="5.7109375" style="8" customWidth="1"/>
    <col min="15364" max="15365" width="8.7109375" style="8" customWidth="1"/>
    <col min="15366" max="15367" width="10.7109375" style="8" customWidth="1"/>
    <col min="15368" max="15368" width="78.7109375" style="8" customWidth="1"/>
    <col min="15369" max="15376" width="15.7109375" style="8" customWidth="1"/>
    <col min="15377" max="15377" width="4.42578125" style="8" customWidth="1"/>
    <col min="15378" max="15378" width="4.140625" style="8" customWidth="1"/>
    <col min="15379" max="15379" width="5.7109375" style="8" customWidth="1"/>
    <col min="15380" max="15381" width="8.7109375" style="8" customWidth="1"/>
    <col min="15382" max="15383" width="10.7109375" style="8" customWidth="1"/>
    <col min="15384" max="15384" width="78.7109375" style="8" customWidth="1"/>
    <col min="15385" max="15388" width="20.7109375" style="8" customWidth="1"/>
    <col min="15389" max="15584" width="9.140625" style="8"/>
    <col min="15585" max="15585" width="4.42578125" style="8" customWidth="1"/>
    <col min="15586" max="15586" width="4.140625" style="8" customWidth="1"/>
    <col min="15587" max="15587" width="5.7109375" style="8" customWidth="1"/>
    <col min="15588" max="15589" width="8.7109375" style="8" customWidth="1"/>
    <col min="15590" max="15591" width="10.7109375" style="8" customWidth="1"/>
    <col min="15592" max="15592" width="78.7109375" style="8" customWidth="1"/>
    <col min="15593" max="15600" width="15.7109375" style="8" customWidth="1"/>
    <col min="15601" max="15601" width="4.42578125" style="8" customWidth="1"/>
    <col min="15602" max="15602" width="4.140625" style="8" customWidth="1"/>
    <col min="15603" max="15603" width="5.7109375" style="8" customWidth="1"/>
    <col min="15604" max="15605" width="8.7109375" style="8" customWidth="1"/>
    <col min="15606" max="15607" width="10.7109375" style="8" customWidth="1"/>
    <col min="15608" max="15608" width="78.7109375" style="8" customWidth="1"/>
    <col min="15609" max="15616" width="15.7109375" style="8" customWidth="1"/>
    <col min="15617" max="15617" width="4.42578125" style="8" customWidth="1"/>
    <col min="15618" max="15618" width="4.140625" style="8" customWidth="1"/>
    <col min="15619" max="15619" width="5.7109375" style="8" customWidth="1"/>
    <col min="15620" max="15621" width="8.7109375" style="8" customWidth="1"/>
    <col min="15622" max="15623" width="10.7109375" style="8" customWidth="1"/>
    <col min="15624" max="15624" width="78.7109375" style="8" customWidth="1"/>
    <col min="15625" max="15632" width="15.7109375" style="8" customWidth="1"/>
    <col min="15633" max="15633" width="4.42578125" style="8" customWidth="1"/>
    <col min="15634" max="15634" width="4.140625" style="8" customWidth="1"/>
    <col min="15635" max="15635" width="5.7109375" style="8" customWidth="1"/>
    <col min="15636" max="15637" width="8.7109375" style="8" customWidth="1"/>
    <col min="15638" max="15639" width="10.7109375" style="8" customWidth="1"/>
    <col min="15640" max="15640" width="78.7109375" style="8" customWidth="1"/>
    <col min="15641" max="15644" width="20.7109375" style="8" customWidth="1"/>
    <col min="15645" max="15840" width="9.140625" style="8"/>
    <col min="15841" max="15841" width="4.42578125" style="8" customWidth="1"/>
    <col min="15842" max="15842" width="4.140625" style="8" customWidth="1"/>
    <col min="15843" max="15843" width="5.7109375" style="8" customWidth="1"/>
    <col min="15844" max="15845" width="8.7109375" style="8" customWidth="1"/>
    <col min="15846" max="15847" width="10.7109375" style="8" customWidth="1"/>
    <col min="15848" max="15848" width="78.7109375" style="8" customWidth="1"/>
    <col min="15849" max="15856" width="15.7109375" style="8" customWidth="1"/>
    <col min="15857" max="15857" width="4.42578125" style="8" customWidth="1"/>
    <col min="15858" max="15858" width="4.140625" style="8" customWidth="1"/>
    <col min="15859" max="15859" width="5.7109375" style="8" customWidth="1"/>
    <col min="15860" max="15861" width="8.7109375" style="8" customWidth="1"/>
    <col min="15862" max="15863" width="10.7109375" style="8" customWidth="1"/>
    <col min="15864" max="15864" width="78.7109375" style="8" customWidth="1"/>
    <col min="15865" max="15872" width="15.7109375" style="8" customWidth="1"/>
    <col min="15873" max="15873" width="4.42578125" style="8" customWidth="1"/>
    <col min="15874" max="15874" width="4.140625" style="8" customWidth="1"/>
    <col min="15875" max="15875" width="5.7109375" style="8" customWidth="1"/>
    <col min="15876" max="15877" width="8.7109375" style="8" customWidth="1"/>
    <col min="15878" max="15879" width="10.7109375" style="8" customWidth="1"/>
    <col min="15880" max="15880" width="78.7109375" style="8" customWidth="1"/>
    <col min="15881" max="15888" width="15.7109375" style="8" customWidth="1"/>
    <col min="15889" max="15889" width="4.42578125" style="8" customWidth="1"/>
    <col min="15890" max="15890" width="4.140625" style="8" customWidth="1"/>
    <col min="15891" max="15891" width="5.7109375" style="8" customWidth="1"/>
    <col min="15892" max="15893" width="8.7109375" style="8" customWidth="1"/>
    <col min="15894" max="15895" width="10.7109375" style="8" customWidth="1"/>
    <col min="15896" max="15896" width="78.7109375" style="8" customWidth="1"/>
    <col min="15897" max="15900" width="20.7109375" style="8" customWidth="1"/>
    <col min="15901" max="16096" width="9.140625" style="8"/>
    <col min="16097" max="16097" width="4.42578125" style="8" customWidth="1"/>
    <col min="16098" max="16098" width="4.140625" style="8" customWidth="1"/>
    <col min="16099" max="16099" width="5.7109375" style="8" customWidth="1"/>
    <col min="16100" max="16101" width="8.7109375" style="8" customWidth="1"/>
    <col min="16102" max="16103" width="10.7109375" style="8" customWidth="1"/>
    <col min="16104" max="16104" width="78.7109375" style="8" customWidth="1"/>
    <col min="16105" max="16112" width="15.7109375" style="8" customWidth="1"/>
    <col min="16113" max="16113" width="4.42578125" style="8" customWidth="1"/>
    <col min="16114" max="16114" width="4.140625" style="8" customWidth="1"/>
    <col min="16115" max="16115" width="5.7109375" style="8" customWidth="1"/>
    <col min="16116" max="16117" width="8.7109375" style="8" customWidth="1"/>
    <col min="16118" max="16119" width="10.7109375" style="8" customWidth="1"/>
    <col min="16120" max="16120" width="78.7109375" style="8" customWidth="1"/>
    <col min="16121" max="16128" width="15.7109375" style="8" customWidth="1"/>
    <col min="16129" max="16129" width="4.42578125" style="8" customWidth="1"/>
    <col min="16130" max="16130" width="4.140625" style="8" customWidth="1"/>
    <col min="16131" max="16131" width="5.7109375" style="8" customWidth="1"/>
    <col min="16132" max="16133" width="8.7109375" style="8" customWidth="1"/>
    <col min="16134" max="16135" width="10.7109375" style="8" customWidth="1"/>
    <col min="16136" max="16136" width="78.7109375" style="8" customWidth="1"/>
    <col min="16137" max="16144" width="15.7109375" style="8" customWidth="1"/>
    <col min="16145" max="16145" width="4.42578125" style="8" customWidth="1"/>
    <col min="16146" max="16146" width="4.140625" style="8" customWidth="1"/>
    <col min="16147" max="16147" width="5.7109375" style="8" customWidth="1"/>
    <col min="16148" max="16149" width="8.7109375" style="8" customWidth="1"/>
    <col min="16150" max="16151" width="10.7109375" style="8" customWidth="1"/>
    <col min="16152" max="16152" width="78.7109375" style="8" customWidth="1"/>
    <col min="16153" max="16156" width="20.7109375" style="8" customWidth="1"/>
    <col min="16157" max="16384" width="9.140625" style="8"/>
  </cols>
  <sheetData>
    <row r="1" spans="1:32" ht="15" customHeight="1" x14ac:dyDescent="0.2">
      <c r="N1" s="597" t="s">
        <v>762</v>
      </c>
      <c r="AB1" s="597" t="s">
        <v>762</v>
      </c>
    </row>
    <row r="2" spans="1:32" ht="15" customHeight="1" x14ac:dyDescent="0.2"/>
    <row r="3" spans="1:32" ht="15" customHeight="1" thickBot="1" x14ac:dyDescent="0.25"/>
    <row r="4" spans="1:32" s="12" customFormat="1" ht="15" customHeight="1" thickBot="1" x14ac:dyDescent="0.25">
      <c r="A4" s="11"/>
      <c r="B4" s="13" t="s">
        <v>2</v>
      </c>
      <c r="C4" s="13" t="s">
        <v>3</v>
      </c>
      <c r="D4" s="13" t="s">
        <v>4</v>
      </c>
      <c r="E4" s="629" t="s">
        <v>5</v>
      </c>
      <c r="F4" s="630"/>
      <c r="G4" s="630"/>
      <c r="H4" s="631"/>
      <c r="I4" s="13" t="s">
        <v>86</v>
      </c>
      <c r="J4" s="13" t="s">
        <v>87</v>
      </c>
      <c r="K4" s="13" t="s">
        <v>246</v>
      </c>
      <c r="L4" s="13" t="s">
        <v>247</v>
      </c>
      <c r="M4" s="13" t="s">
        <v>291</v>
      </c>
      <c r="N4" s="13" t="s">
        <v>292</v>
      </c>
      <c r="O4" s="11"/>
      <c r="P4" s="13" t="s">
        <v>293</v>
      </c>
      <c r="Q4" s="13" t="s">
        <v>294</v>
      </c>
      <c r="R4" s="13" t="s">
        <v>295</v>
      </c>
      <c r="S4" s="629" t="s">
        <v>296</v>
      </c>
      <c r="T4" s="630"/>
      <c r="U4" s="630"/>
      <c r="V4" s="631"/>
      <c r="W4" s="13" t="s">
        <v>298</v>
      </c>
      <c r="X4" s="13" t="s">
        <v>303</v>
      </c>
      <c r="Y4" s="13" t="s">
        <v>304</v>
      </c>
      <c r="Z4" s="13" t="s">
        <v>300</v>
      </c>
      <c r="AA4" s="13" t="s">
        <v>301</v>
      </c>
      <c r="AB4" s="13" t="s">
        <v>302</v>
      </c>
    </row>
    <row r="5" spans="1:32" ht="42" customHeight="1" thickBot="1" x14ac:dyDescent="0.25">
      <c r="A5" s="11" t="s">
        <v>7</v>
      </c>
      <c r="B5" s="626" t="s">
        <v>880</v>
      </c>
      <c r="C5" s="627"/>
      <c r="D5" s="627"/>
      <c r="E5" s="627"/>
      <c r="F5" s="627"/>
      <c r="G5" s="627"/>
      <c r="H5" s="627"/>
      <c r="I5" s="627"/>
      <c r="J5" s="627"/>
      <c r="K5" s="627"/>
      <c r="L5" s="627"/>
      <c r="M5" s="627"/>
      <c r="N5" s="627"/>
      <c r="O5" s="11" t="s">
        <v>105</v>
      </c>
      <c r="P5" s="626" t="s">
        <v>879</v>
      </c>
      <c r="Q5" s="627"/>
      <c r="R5" s="627"/>
      <c r="S5" s="627"/>
      <c r="T5" s="627"/>
      <c r="U5" s="627"/>
      <c r="V5" s="627"/>
      <c r="W5" s="627"/>
      <c r="X5" s="627"/>
      <c r="Y5" s="627"/>
      <c r="Z5" s="627"/>
      <c r="AA5" s="627"/>
      <c r="AB5" s="627"/>
      <c r="AC5" s="109"/>
      <c r="AD5" s="109"/>
      <c r="AE5" s="109"/>
      <c r="AF5" s="109"/>
    </row>
    <row r="6" spans="1:32" ht="60.75" thickBot="1" x14ac:dyDescent="0.25">
      <c r="A6" s="11" t="s">
        <v>8</v>
      </c>
      <c r="B6" s="632" t="s">
        <v>85</v>
      </c>
      <c r="C6" s="632"/>
      <c r="D6" s="632"/>
      <c r="E6" s="632"/>
      <c r="F6" s="632"/>
      <c r="G6" s="632"/>
      <c r="H6" s="632"/>
      <c r="I6" s="26" t="s">
        <v>763</v>
      </c>
      <c r="J6" s="26" t="s">
        <v>763</v>
      </c>
      <c r="K6" s="26" t="s">
        <v>763</v>
      </c>
      <c r="L6" s="26" t="s">
        <v>764</v>
      </c>
      <c r="M6" s="26" t="s">
        <v>764</v>
      </c>
      <c r="N6" s="26" t="s">
        <v>764</v>
      </c>
      <c r="O6" s="11" t="s">
        <v>106</v>
      </c>
      <c r="P6" s="632" t="s">
        <v>85</v>
      </c>
      <c r="Q6" s="632"/>
      <c r="R6" s="632"/>
      <c r="S6" s="632"/>
      <c r="T6" s="632"/>
      <c r="U6" s="632"/>
      <c r="V6" s="633"/>
      <c r="W6" s="26" t="s">
        <v>785</v>
      </c>
      <c r="X6" s="26" t="s">
        <v>785</v>
      </c>
      <c r="Y6" s="26" t="s">
        <v>785</v>
      </c>
      <c r="Z6" s="26" t="s">
        <v>765</v>
      </c>
      <c r="AA6" s="26" t="s">
        <v>765</v>
      </c>
      <c r="AB6" s="26" t="s">
        <v>765</v>
      </c>
    </row>
    <row r="7" spans="1:32" s="600" customFormat="1" ht="26.25" thickBot="1" x14ac:dyDescent="0.25">
      <c r="A7" s="11" t="s">
        <v>9</v>
      </c>
      <c r="B7" s="598"/>
      <c r="C7" s="599"/>
      <c r="D7" s="599"/>
      <c r="E7" s="599"/>
      <c r="F7" s="599"/>
      <c r="G7" s="599"/>
      <c r="H7" s="599"/>
      <c r="I7" s="110" t="s">
        <v>766</v>
      </c>
      <c r="J7" s="110" t="s">
        <v>856</v>
      </c>
      <c r="K7" s="110" t="s">
        <v>636</v>
      </c>
      <c r="L7" s="110" t="s">
        <v>766</v>
      </c>
      <c r="M7" s="110" t="s">
        <v>838</v>
      </c>
      <c r="N7" s="110" t="s">
        <v>636</v>
      </c>
      <c r="O7" s="11" t="s">
        <v>107</v>
      </c>
      <c r="P7" s="598"/>
      <c r="Q7" s="599"/>
      <c r="R7" s="599"/>
      <c r="S7" s="599"/>
      <c r="T7" s="599"/>
      <c r="U7" s="599"/>
      <c r="V7" s="599"/>
      <c r="W7" s="110" t="s">
        <v>766</v>
      </c>
      <c r="X7" s="110" t="s">
        <v>856</v>
      </c>
      <c r="Y7" s="110" t="s">
        <v>636</v>
      </c>
      <c r="Z7" s="110" t="s">
        <v>766</v>
      </c>
      <c r="AA7" s="110" t="s">
        <v>856</v>
      </c>
      <c r="AB7" s="110" t="s">
        <v>636</v>
      </c>
    </row>
    <row r="8" spans="1:32" s="47" customFormat="1" ht="15" customHeight="1" thickBot="1" x14ac:dyDescent="0.25">
      <c r="A8" s="11" t="s">
        <v>10</v>
      </c>
      <c r="B8" s="43" t="s">
        <v>64</v>
      </c>
      <c r="C8" s="44" t="s">
        <v>65</v>
      </c>
      <c r="D8" s="45"/>
      <c r="E8" s="45"/>
      <c r="F8" s="45"/>
      <c r="G8" s="45"/>
      <c r="H8" s="45"/>
      <c r="I8" s="46">
        <f>SUM(I9,I13,I30,I20)</f>
        <v>14991</v>
      </c>
      <c r="J8" s="112">
        <f>SUM(J9,J13,J30,J20)</f>
        <v>15975</v>
      </c>
      <c r="K8" s="314">
        <f>J8/I8</f>
        <v>1.0656393836301781</v>
      </c>
      <c r="L8" s="112">
        <f>SUM(L9,L13,L30,L20)</f>
        <v>5286</v>
      </c>
      <c r="M8" s="112">
        <f>SUM(M9,M13,M30,M20)</f>
        <v>4518</v>
      </c>
      <c r="N8" s="314">
        <f>M8/L8</f>
        <v>0.8547105561861521</v>
      </c>
      <c r="O8" s="11" t="s">
        <v>108</v>
      </c>
      <c r="P8" s="43" t="s">
        <v>64</v>
      </c>
      <c r="Q8" s="44" t="s">
        <v>65</v>
      </c>
      <c r="R8" s="45"/>
      <c r="S8" s="45"/>
      <c r="T8" s="45"/>
      <c r="U8" s="45"/>
      <c r="V8" s="45"/>
      <c r="W8" s="46">
        <f>SUM(W9,W13,W30,W20)</f>
        <v>170</v>
      </c>
      <c r="X8" s="112">
        <f>SUM(X9,X13,X30,X20)</f>
        <v>268</v>
      </c>
      <c r="Y8" s="314">
        <f>X8/W8</f>
        <v>1.5764705882352941</v>
      </c>
      <c r="Z8" s="112">
        <f>SUM(Z9,Z13,Z30,Z20)</f>
        <v>47033</v>
      </c>
      <c r="AA8" s="112">
        <f>SUM(AA9,AA13,AA30,AA20)</f>
        <v>60686</v>
      </c>
      <c r="AB8" s="314">
        <f>AA8/Z8</f>
        <v>1.2902855441923755</v>
      </c>
    </row>
    <row r="9" spans="1:32" s="47" customFormat="1" ht="15" customHeight="1" thickBot="1" x14ac:dyDescent="0.25">
      <c r="A9" s="11" t="s">
        <v>11</v>
      </c>
      <c r="B9" s="48"/>
      <c r="C9" s="49" t="s">
        <v>66</v>
      </c>
      <c r="D9" s="53" t="s">
        <v>134</v>
      </c>
      <c r="E9" s="54"/>
      <c r="F9" s="54"/>
      <c r="G9" s="54"/>
      <c r="H9" s="54"/>
      <c r="I9" s="55">
        <f>SUM(I10:I12)</f>
        <v>80</v>
      </c>
      <c r="J9" s="55">
        <f>SUM(J10:J12)</f>
        <v>80</v>
      </c>
      <c r="K9" s="601">
        <f>J9/I9</f>
        <v>1</v>
      </c>
      <c r="L9" s="55">
        <f>SUM(L10:L12)</f>
        <v>80</v>
      </c>
      <c r="M9" s="55">
        <f>SUM(M10:M12)</f>
        <v>80</v>
      </c>
      <c r="N9" s="601">
        <f>M9/L9</f>
        <v>1</v>
      </c>
      <c r="O9" s="11" t="s">
        <v>109</v>
      </c>
      <c r="P9" s="48"/>
      <c r="Q9" s="49" t="s">
        <v>66</v>
      </c>
      <c r="R9" s="53" t="s">
        <v>134</v>
      </c>
      <c r="S9" s="54"/>
      <c r="T9" s="54"/>
      <c r="U9" s="54"/>
      <c r="V9" s="54"/>
      <c r="W9" s="55">
        <f>SUM(W10:W12)</f>
        <v>80</v>
      </c>
      <c r="X9" s="55">
        <f>SUM(X10:X12)</f>
        <v>80</v>
      </c>
      <c r="Y9" s="601"/>
      <c r="Z9" s="55">
        <f>SUM(Z10:Z12)</f>
        <v>80</v>
      </c>
      <c r="AA9" s="55">
        <f>SUM(AA10:AA12)</f>
        <v>80</v>
      </c>
      <c r="AB9" s="601"/>
    </row>
    <row r="10" spans="1:32" s="31" customFormat="1" ht="15" customHeight="1" thickBot="1" x14ac:dyDescent="0.25">
      <c r="A10" s="11" t="s">
        <v>12</v>
      </c>
      <c r="B10" s="30"/>
      <c r="D10" s="19" t="s">
        <v>169</v>
      </c>
      <c r="E10" s="639" t="s">
        <v>170</v>
      </c>
      <c r="F10" s="639"/>
      <c r="G10" s="639"/>
      <c r="H10" s="639"/>
      <c r="I10" s="29"/>
      <c r="J10" s="116"/>
      <c r="K10" s="291"/>
      <c r="L10" s="116"/>
      <c r="M10" s="116"/>
      <c r="N10" s="291"/>
      <c r="O10" s="11" t="s">
        <v>110</v>
      </c>
      <c r="P10" s="30"/>
      <c r="R10" s="19" t="s">
        <v>169</v>
      </c>
      <c r="S10" s="639" t="s">
        <v>170</v>
      </c>
      <c r="T10" s="639"/>
      <c r="U10" s="639"/>
      <c r="V10" s="639"/>
      <c r="W10" s="29"/>
      <c r="X10" s="116"/>
      <c r="Y10" s="291"/>
      <c r="Z10" s="116"/>
      <c r="AA10" s="116"/>
      <c r="AB10" s="291"/>
    </row>
    <row r="11" spans="1:32" s="31" customFormat="1" ht="15" customHeight="1" thickBot="1" x14ac:dyDescent="0.25">
      <c r="A11" s="11" t="s">
        <v>13</v>
      </c>
      <c r="B11" s="30"/>
      <c r="D11" s="33" t="s">
        <v>767</v>
      </c>
      <c r="E11" s="602" t="s">
        <v>768</v>
      </c>
      <c r="F11" s="603"/>
      <c r="G11" s="603"/>
      <c r="H11" s="603"/>
      <c r="I11" s="29"/>
      <c r="J11" s="116"/>
      <c r="K11" s="291"/>
      <c r="L11" s="116"/>
      <c r="M11" s="116"/>
      <c r="N11" s="291"/>
      <c r="O11" s="11" t="s">
        <v>111</v>
      </c>
      <c r="P11" s="30"/>
      <c r="R11" s="33" t="s">
        <v>767</v>
      </c>
      <c r="S11" s="602" t="s">
        <v>768</v>
      </c>
      <c r="T11" s="603"/>
      <c r="U11" s="603"/>
      <c r="V11" s="603"/>
      <c r="W11" s="29"/>
      <c r="X11" s="116"/>
      <c r="Y11" s="291"/>
      <c r="Z11" s="116"/>
      <c r="AA11" s="116"/>
      <c r="AB11" s="291"/>
    </row>
    <row r="12" spans="1:32" s="31" customFormat="1" ht="15" customHeight="1" thickBot="1" x14ac:dyDescent="0.25">
      <c r="A12" s="11" t="s">
        <v>14</v>
      </c>
      <c r="B12" s="30"/>
      <c r="D12" s="19" t="s">
        <v>171</v>
      </c>
      <c r="E12" s="28" t="s">
        <v>172</v>
      </c>
      <c r="F12" s="34"/>
      <c r="G12" s="34"/>
      <c r="H12" s="28"/>
      <c r="I12" s="29">
        <v>80</v>
      </c>
      <c r="J12" s="116">
        <v>80</v>
      </c>
      <c r="K12" s="291">
        <f>J12/I12</f>
        <v>1</v>
      </c>
      <c r="L12" s="116">
        <v>80</v>
      </c>
      <c r="M12" s="116">
        <v>80</v>
      </c>
      <c r="N12" s="291">
        <f>M12/L12</f>
        <v>1</v>
      </c>
      <c r="O12" s="11" t="s">
        <v>112</v>
      </c>
      <c r="P12" s="30"/>
      <c r="R12" s="19" t="s">
        <v>171</v>
      </c>
      <c r="S12" s="28" t="s">
        <v>172</v>
      </c>
      <c r="T12" s="34"/>
      <c r="U12" s="34"/>
      <c r="V12" s="28"/>
      <c r="W12" s="29">
        <v>80</v>
      </c>
      <c r="X12" s="116">
        <v>80</v>
      </c>
      <c r="Y12" s="291">
        <f>X12/W12</f>
        <v>1</v>
      </c>
      <c r="Z12" s="116">
        <v>80</v>
      </c>
      <c r="AA12" s="116">
        <v>80</v>
      </c>
      <c r="AB12" s="316">
        <f>AA12/Z12</f>
        <v>1</v>
      </c>
    </row>
    <row r="13" spans="1:32" s="47" customFormat="1" ht="15" customHeight="1" thickBot="1" x14ac:dyDescent="0.25">
      <c r="A13" s="11" t="s">
        <v>15</v>
      </c>
      <c r="B13" s="48"/>
      <c r="C13" s="49" t="s">
        <v>68</v>
      </c>
      <c r="D13" s="50" t="s">
        <v>67</v>
      </c>
      <c r="E13" s="51"/>
      <c r="F13" s="51"/>
      <c r="G13" s="51"/>
      <c r="H13" s="51"/>
      <c r="I13" s="52">
        <f>SUM(I14:I19)</f>
        <v>0</v>
      </c>
      <c r="J13" s="52">
        <f>SUM(J14:J19)</f>
        <v>0</v>
      </c>
      <c r="K13" s="604"/>
      <c r="L13" s="52">
        <f>SUM(L14:L19)</f>
        <v>0</v>
      </c>
      <c r="M13" s="52">
        <f>SUM(M14:M19)</f>
        <v>0</v>
      </c>
      <c r="N13" s="604"/>
      <c r="O13" s="11" t="s">
        <v>113</v>
      </c>
      <c r="P13" s="48"/>
      <c r="Q13" s="49" t="s">
        <v>68</v>
      </c>
      <c r="R13" s="50" t="s">
        <v>67</v>
      </c>
      <c r="S13" s="51"/>
      <c r="T13" s="51"/>
      <c r="U13" s="51"/>
      <c r="V13" s="51"/>
      <c r="W13" s="52">
        <f>SUM(W14:W19)</f>
        <v>0</v>
      </c>
      <c r="X13" s="52">
        <f>SUM(X14:X19)</f>
        <v>0</v>
      </c>
      <c r="Y13" s="604"/>
      <c r="Z13" s="52">
        <f>SUM(Z14:Z19)</f>
        <v>0</v>
      </c>
      <c r="AA13" s="52">
        <f>SUM(AA14:AA19)</f>
        <v>0</v>
      </c>
      <c r="AB13" s="604"/>
    </row>
    <row r="14" spans="1:32" s="6" customFormat="1" ht="15" customHeight="1" thickBot="1" x14ac:dyDescent="0.25">
      <c r="A14" s="11" t="s">
        <v>16</v>
      </c>
      <c r="B14" s="3"/>
      <c r="C14" s="4"/>
      <c r="D14" s="27" t="s">
        <v>173</v>
      </c>
      <c r="E14" s="28" t="s">
        <v>174</v>
      </c>
      <c r="F14" s="5"/>
      <c r="G14" s="5"/>
      <c r="H14" s="5"/>
      <c r="I14" s="29"/>
      <c r="J14" s="116"/>
      <c r="K14" s="291"/>
      <c r="L14" s="116"/>
      <c r="M14" s="116"/>
      <c r="N14" s="291"/>
      <c r="O14" s="11" t="s">
        <v>114</v>
      </c>
      <c r="P14" s="3"/>
      <c r="Q14" s="4"/>
      <c r="R14" s="27" t="s">
        <v>173</v>
      </c>
      <c r="S14" s="28" t="s">
        <v>174</v>
      </c>
      <c r="T14" s="5"/>
      <c r="U14" s="5"/>
      <c r="V14" s="5"/>
      <c r="W14" s="29"/>
      <c r="X14" s="116"/>
      <c r="Y14" s="291"/>
      <c r="Z14" s="116"/>
      <c r="AA14" s="116"/>
      <c r="AB14" s="291"/>
    </row>
    <row r="15" spans="1:32" s="6" customFormat="1" ht="15" customHeight="1" thickBot="1" x14ac:dyDescent="0.25">
      <c r="A15" s="11" t="s">
        <v>17</v>
      </c>
      <c r="B15" s="3"/>
      <c r="C15" s="4"/>
      <c r="D15" s="19" t="s">
        <v>175</v>
      </c>
      <c r="E15" s="28" t="s">
        <v>176</v>
      </c>
      <c r="F15" s="5"/>
      <c r="G15" s="5"/>
      <c r="H15" s="5"/>
      <c r="I15" s="29"/>
      <c r="J15" s="116"/>
      <c r="K15" s="291"/>
      <c r="L15" s="116"/>
      <c r="M15" s="116"/>
      <c r="N15" s="291"/>
      <c r="O15" s="11" t="s">
        <v>115</v>
      </c>
      <c r="P15" s="3"/>
      <c r="Q15" s="4"/>
      <c r="R15" s="19" t="s">
        <v>175</v>
      </c>
      <c r="S15" s="28" t="s">
        <v>176</v>
      </c>
      <c r="T15" s="5"/>
      <c r="U15" s="5"/>
      <c r="V15" s="5"/>
      <c r="W15" s="29"/>
      <c r="X15" s="116"/>
      <c r="Y15" s="291"/>
      <c r="Z15" s="116"/>
      <c r="AA15" s="116"/>
      <c r="AB15" s="291"/>
    </row>
    <row r="16" spans="1:32" s="6" customFormat="1" ht="15" customHeight="1" thickBot="1" x14ac:dyDescent="0.25">
      <c r="A16" s="11" t="s">
        <v>18</v>
      </c>
      <c r="B16" s="3"/>
      <c r="C16" s="4"/>
      <c r="D16" s="19" t="s">
        <v>177</v>
      </c>
      <c r="E16" s="28" t="s">
        <v>178</v>
      </c>
      <c r="F16" s="5"/>
      <c r="G16" s="5"/>
      <c r="H16" s="5"/>
      <c r="I16" s="29"/>
      <c r="J16" s="116"/>
      <c r="K16" s="291"/>
      <c r="L16" s="116"/>
      <c r="M16" s="116"/>
      <c r="N16" s="291"/>
      <c r="O16" s="11" t="s">
        <v>116</v>
      </c>
      <c r="P16" s="3"/>
      <c r="Q16" s="4"/>
      <c r="R16" s="19" t="s">
        <v>177</v>
      </c>
      <c r="S16" s="28" t="s">
        <v>178</v>
      </c>
      <c r="T16" s="5"/>
      <c r="U16" s="5"/>
      <c r="V16" s="5"/>
      <c r="W16" s="29"/>
      <c r="X16" s="116"/>
      <c r="Y16" s="291"/>
      <c r="Z16" s="116"/>
      <c r="AA16" s="116"/>
      <c r="AB16" s="291"/>
    </row>
    <row r="17" spans="1:28" s="6" customFormat="1" ht="15" customHeight="1" thickBot="1" x14ac:dyDescent="0.25">
      <c r="A17" s="11" t="s">
        <v>19</v>
      </c>
      <c r="B17" s="3"/>
      <c r="C17" s="4"/>
      <c r="D17" s="19" t="s">
        <v>179</v>
      </c>
      <c r="E17" s="28" t="s">
        <v>180</v>
      </c>
      <c r="F17" s="5"/>
      <c r="G17" s="5"/>
      <c r="H17" s="5"/>
      <c r="I17" s="29"/>
      <c r="J17" s="116"/>
      <c r="K17" s="291"/>
      <c r="L17" s="116"/>
      <c r="M17" s="116"/>
      <c r="N17" s="291"/>
      <c r="O17" s="11" t="s">
        <v>117</v>
      </c>
      <c r="P17" s="3"/>
      <c r="Q17" s="4"/>
      <c r="R17" s="19" t="s">
        <v>179</v>
      </c>
      <c r="S17" s="28" t="s">
        <v>180</v>
      </c>
      <c r="T17" s="5"/>
      <c r="U17" s="5"/>
      <c r="V17" s="5"/>
      <c r="W17" s="29"/>
      <c r="X17" s="116"/>
      <c r="Y17" s="291"/>
      <c r="Z17" s="116"/>
      <c r="AA17" s="116"/>
      <c r="AB17" s="291"/>
    </row>
    <row r="18" spans="1:28" s="6" customFormat="1" ht="15" customHeight="1" thickBot="1" x14ac:dyDescent="0.25">
      <c r="A18" s="11" t="s">
        <v>20</v>
      </c>
      <c r="B18" s="3"/>
      <c r="C18" s="4"/>
      <c r="D18" s="19" t="s">
        <v>181</v>
      </c>
      <c r="E18" s="28" t="s">
        <v>182</v>
      </c>
      <c r="F18" s="5"/>
      <c r="G18" s="5"/>
      <c r="H18" s="5"/>
      <c r="I18" s="29"/>
      <c r="J18" s="116"/>
      <c r="K18" s="291"/>
      <c r="L18" s="116"/>
      <c r="M18" s="116"/>
      <c r="N18" s="291"/>
      <c r="O18" s="11" t="s">
        <v>118</v>
      </c>
      <c r="P18" s="3"/>
      <c r="Q18" s="4"/>
      <c r="R18" s="19" t="s">
        <v>181</v>
      </c>
      <c r="S18" s="28" t="s">
        <v>182</v>
      </c>
      <c r="T18" s="5"/>
      <c r="U18" s="5"/>
      <c r="V18" s="5"/>
      <c r="W18" s="29"/>
      <c r="X18" s="116"/>
      <c r="Y18" s="291"/>
      <c r="Z18" s="116"/>
      <c r="AA18" s="116"/>
      <c r="AB18" s="291"/>
    </row>
    <row r="19" spans="1:28" s="6" customFormat="1" ht="15" customHeight="1" thickBot="1" x14ac:dyDescent="0.25">
      <c r="A19" s="11" t="s">
        <v>21</v>
      </c>
      <c r="B19" s="3"/>
      <c r="C19" s="4"/>
      <c r="D19" s="32" t="s">
        <v>183</v>
      </c>
      <c r="E19" s="28" t="s">
        <v>133</v>
      </c>
      <c r="F19" s="5"/>
      <c r="G19" s="5"/>
      <c r="H19" s="5"/>
      <c r="I19" s="29"/>
      <c r="J19" s="116"/>
      <c r="K19" s="291"/>
      <c r="L19" s="116"/>
      <c r="M19" s="116"/>
      <c r="N19" s="291"/>
      <c r="O19" s="11" t="s">
        <v>119</v>
      </c>
      <c r="P19" s="3"/>
      <c r="Q19" s="4"/>
      <c r="R19" s="32" t="s">
        <v>183</v>
      </c>
      <c r="S19" s="28" t="s">
        <v>133</v>
      </c>
      <c r="T19" s="5"/>
      <c r="U19" s="5"/>
      <c r="V19" s="5"/>
      <c r="W19" s="29"/>
      <c r="X19" s="116"/>
      <c r="Y19" s="291"/>
      <c r="Z19" s="116"/>
      <c r="AA19" s="116"/>
      <c r="AB19" s="291"/>
    </row>
    <row r="20" spans="1:28" s="47" customFormat="1" ht="15" customHeight="1" thickBot="1" x14ac:dyDescent="0.25">
      <c r="A20" s="11" t="s">
        <v>22</v>
      </c>
      <c r="B20" s="48"/>
      <c r="C20" s="49" t="s">
        <v>69</v>
      </c>
      <c r="D20" s="50" t="s">
        <v>65</v>
      </c>
      <c r="E20" s="51"/>
      <c r="F20" s="51"/>
      <c r="G20" s="51"/>
      <c r="H20" s="51"/>
      <c r="I20" s="52">
        <f>SUM(I21:I29)</f>
        <v>14911</v>
      </c>
      <c r="J20" s="117">
        <f>SUM(J21:J29)</f>
        <v>15895</v>
      </c>
      <c r="K20" s="316">
        <f>J20/I20</f>
        <v>1.0659915498625177</v>
      </c>
      <c r="L20" s="117">
        <f>SUM(L21:L29)</f>
        <v>5196</v>
      </c>
      <c r="M20" s="117">
        <f>SUM(M22:M29)</f>
        <v>4368</v>
      </c>
      <c r="N20" s="316">
        <f>M20/L20</f>
        <v>0.84064665127020788</v>
      </c>
      <c r="O20" s="11" t="s">
        <v>120</v>
      </c>
      <c r="P20" s="48"/>
      <c r="Q20" s="49" t="s">
        <v>69</v>
      </c>
      <c r="R20" s="50" t="s">
        <v>65</v>
      </c>
      <c r="S20" s="51"/>
      <c r="T20" s="51"/>
      <c r="U20" s="51"/>
      <c r="V20" s="51"/>
      <c r="W20" s="52">
        <f>SUM(W21:W29)</f>
        <v>50</v>
      </c>
      <c r="X20" s="117">
        <f>SUM(X21:X29)</f>
        <v>148</v>
      </c>
      <c r="Y20" s="316">
        <f>X20/W20</f>
        <v>2.96</v>
      </c>
      <c r="Z20" s="117">
        <f>SUM(Z21:Z29)</f>
        <v>46883</v>
      </c>
      <c r="AA20" s="117">
        <f>SUM(AA21:AA29)</f>
        <v>60536</v>
      </c>
      <c r="AB20" s="316">
        <f>AA20/Z20</f>
        <v>1.2912142994262312</v>
      </c>
    </row>
    <row r="21" spans="1:28" s="31" customFormat="1" ht="15" customHeight="1" thickBot="1" x14ac:dyDescent="0.25">
      <c r="A21" s="11" t="s">
        <v>23</v>
      </c>
      <c r="B21" s="30"/>
      <c r="D21" s="33" t="s">
        <v>184</v>
      </c>
      <c r="E21" s="28" t="s">
        <v>185</v>
      </c>
      <c r="F21" s="28"/>
      <c r="G21" s="28"/>
      <c r="H21" s="21"/>
      <c r="I21" s="29">
        <v>500</v>
      </c>
      <c r="J21" s="116">
        <v>252</v>
      </c>
      <c r="K21" s="291">
        <f>J21/I21</f>
        <v>0.504</v>
      </c>
      <c r="L21" s="116"/>
      <c r="M21" s="116"/>
      <c r="N21" s="291"/>
      <c r="O21" s="11" t="s">
        <v>121</v>
      </c>
      <c r="P21" s="30"/>
      <c r="R21" s="33" t="s">
        <v>184</v>
      </c>
      <c r="S21" s="28" t="s">
        <v>185</v>
      </c>
      <c r="T21" s="28"/>
      <c r="U21" s="28"/>
      <c r="V21" s="21"/>
      <c r="W21" s="29"/>
      <c r="X21" s="116"/>
      <c r="Y21" s="291"/>
      <c r="Z21" s="116"/>
      <c r="AA21" s="116"/>
      <c r="AB21" s="291"/>
    </row>
    <row r="22" spans="1:28" s="31" customFormat="1" ht="15" customHeight="1" thickBot="1" x14ac:dyDescent="0.25">
      <c r="A22" s="11" t="s">
        <v>24</v>
      </c>
      <c r="B22" s="30"/>
      <c r="D22" s="33" t="s">
        <v>186</v>
      </c>
      <c r="E22" s="28" t="s">
        <v>187</v>
      </c>
      <c r="F22" s="28"/>
      <c r="G22" s="28"/>
      <c r="H22" s="21"/>
      <c r="I22" s="29">
        <v>11775</v>
      </c>
      <c r="J22" s="116">
        <v>12303</v>
      </c>
      <c r="K22" s="291">
        <f>J22/I22</f>
        <v>1.0448407643312101</v>
      </c>
      <c r="L22" s="116">
        <v>256</v>
      </c>
      <c r="M22" s="116">
        <v>274</v>
      </c>
      <c r="N22" s="291">
        <f>M22/L22</f>
        <v>1.0703125</v>
      </c>
      <c r="O22" s="11" t="s">
        <v>122</v>
      </c>
      <c r="P22" s="30"/>
      <c r="R22" s="33" t="s">
        <v>186</v>
      </c>
      <c r="S22" s="28" t="s">
        <v>187</v>
      </c>
      <c r="T22" s="28"/>
      <c r="U22" s="28"/>
      <c r="V22" s="21"/>
      <c r="W22" s="29"/>
      <c r="X22" s="116"/>
      <c r="Y22" s="291"/>
      <c r="Z22" s="116">
        <v>33924</v>
      </c>
      <c r="AA22" s="116">
        <v>43809</v>
      </c>
      <c r="AB22" s="291">
        <f>AA22/Z22</f>
        <v>1.2913866289352671</v>
      </c>
    </row>
    <row r="23" spans="1:28" s="31" customFormat="1" ht="15" customHeight="1" thickBot="1" x14ac:dyDescent="0.25">
      <c r="A23" s="11" t="s">
        <v>25</v>
      </c>
      <c r="B23" s="30"/>
      <c r="D23" s="33" t="s">
        <v>188</v>
      </c>
      <c r="E23" s="21" t="s">
        <v>189</v>
      </c>
      <c r="F23" s="21"/>
      <c r="G23" s="21"/>
      <c r="H23" s="21"/>
      <c r="I23" s="29"/>
      <c r="J23" s="116"/>
      <c r="K23" s="291"/>
      <c r="L23" s="116"/>
      <c r="M23" s="116"/>
      <c r="N23" s="291"/>
      <c r="O23" s="11" t="s">
        <v>123</v>
      </c>
      <c r="P23" s="30"/>
      <c r="R23" s="33" t="s">
        <v>188</v>
      </c>
      <c r="S23" s="21" t="s">
        <v>189</v>
      </c>
      <c r="T23" s="21"/>
      <c r="U23" s="21"/>
      <c r="V23" s="21"/>
      <c r="W23" s="29"/>
      <c r="X23" s="116"/>
      <c r="Y23" s="291"/>
      <c r="Z23" s="116"/>
      <c r="AA23" s="116"/>
      <c r="AB23" s="291"/>
    </row>
    <row r="24" spans="1:28" s="31" customFormat="1" ht="15" customHeight="1" thickBot="1" x14ac:dyDescent="0.25">
      <c r="A24" s="11" t="s">
        <v>26</v>
      </c>
      <c r="B24" s="30"/>
      <c r="D24" s="33" t="s">
        <v>190</v>
      </c>
      <c r="E24" s="21" t="s">
        <v>191</v>
      </c>
      <c r="F24" s="28"/>
      <c r="G24" s="28"/>
      <c r="H24" s="28"/>
      <c r="I24" s="29"/>
      <c r="J24" s="116"/>
      <c r="K24" s="291"/>
      <c r="L24" s="116"/>
      <c r="M24" s="116"/>
      <c r="N24" s="291"/>
      <c r="O24" s="11" t="s">
        <v>124</v>
      </c>
      <c r="P24" s="30"/>
      <c r="R24" s="33" t="s">
        <v>190</v>
      </c>
      <c r="S24" s="21" t="s">
        <v>191</v>
      </c>
      <c r="T24" s="28"/>
      <c r="U24" s="28"/>
      <c r="V24" s="28"/>
      <c r="W24" s="29"/>
      <c r="X24" s="116"/>
      <c r="Y24" s="291"/>
      <c r="Z24" s="116"/>
      <c r="AA24" s="116"/>
      <c r="AB24" s="291"/>
    </row>
    <row r="25" spans="1:28" s="31" customFormat="1" ht="15" customHeight="1" thickBot="1" x14ac:dyDescent="0.25">
      <c r="A25" s="11" t="s">
        <v>27</v>
      </c>
      <c r="B25" s="30"/>
      <c r="D25" s="33" t="s">
        <v>192</v>
      </c>
      <c r="E25" s="21" t="s">
        <v>193</v>
      </c>
      <c r="F25" s="28"/>
      <c r="G25" s="28"/>
      <c r="H25" s="28"/>
      <c r="I25" s="29"/>
      <c r="J25" s="116"/>
      <c r="K25" s="291"/>
      <c r="L25" s="116">
        <v>3255</v>
      </c>
      <c r="M25" s="116">
        <v>3143</v>
      </c>
      <c r="N25" s="291">
        <f>M25/L25</f>
        <v>0.96559139784946235</v>
      </c>
      <c r="O25" s="11" t="s">
        <v>125</v>
      </c>
      <c r="P25" s="30"/>
      <c r="R25" s="33" t="s">
        <v>192</v>
      </c>
      <c r="S25" s="21" t="s">
        <v>193</v>
      </c>
      <c r="T25" s="28"/>
      <c r="U25" s="28"/>
      <c r="V25" s="28"/>
      <c r="W25" s="29"/>
      <c r="X25" s="116"/>
      <c r="Y25" s="291"/>
      <c r="Z25" s="116">
        <v>2962</v>
      </c>
      <c r="AA25" s="116">
        <v>3780</v>
      </c>
      <c r="AB25" s="291">
        <f>AA25/Z25</f>
        <v>1.2761647535449021</v>
      </c>
    </row>
    <row r="26" spans="1:28" s="31" customFormat="1" ht="15" customHeight="1" thickBot="1" x14ac:dyDescent="0.25">
      <c r="A26" s="11" t="s">
        <v>28</v>
      </c>
      <c r="B26" s="30"/>
      <c r="D26" s="33" t="s">
        <v>194</v>
      </c>
      <c r="E26" s="21" t="s">
        <v>195</v>
      </c>
      <c r="F26" s="28"/>
      <c r="G26" s="28"/>
      <c r="H26" s="28"/>
      <c r="I26" s="29">
        <v>2579</v>
      </c>
      <c r="J26" s="116">
        <v>2645</v>
      </c>
      <c r="K26" s="291">
        <f>J26/I26</f>
        <v>1.0255913144629702</v>
      </c>
      <c r="L26" s="116">
        <v>948</v>
      </c>
      <c r="M26" s="116">
        <v>923</v>
      </c>
      <c r="N26" s="291">
        <f>M26/L26</f>
        <v>0.97362869198312241</v>
      </c>
      <c r="O26" s="11" t="s">
        <v>126</v>
      </c>
      <c r="P26" s="30"/>
      <c r="R26" s="33" t="s">
        <v>194</v>
      </c>
      <c r="S26" s="21" t="s">
        <v>195</v>
      </c>
      <c r="T26" s="28"/>
      <c r="U26" s="28"/>
      <c r="V26" s="28"/>
      <c r="W26" s="29"/>
      <c r="X26" s="116"/>
      <c r="Y26" s="291"/>
      <c r="Z26" s="116">
        <v>9959</v>
      </c>
      <c r="AA26" s="116">
        <v>12849</v>
      </c>
      <c r="AB26" s="291">
        <f>AA26/Z26</f>
        <v>1.2901897780901697</v>
      </c>
    </row>
    <row r="27" spans="1:28" s="31" customFormat="1" ht="15" customHeight="1" thickBot="1" x14ac:dyDescent="0.25">
      <c r="A27" s="11" t="s">
        <v>29</v>
      </c>
      <c r="B27" s="30"/>
      <c r="D27" s="33" t="s">
        <v>196</v>
      </c>
      <c r="E27" s="21" t="s">
        <v>197</v>
      </c>
      <c r="F27" s="28"/>
      <c r="G27" s="28"/>
      <c r="H27" s="28"/>
      <c r="I27" s="29"/>
      <c r="J27" s="116"/>
      <c r="K27" s="291"/>
      <c r="L27" s="116">
        <v>737</v>
      </c>
      <c r="M27" s="116">
        <v>0</v>
      </c>
      <c r="N27" s="291">
        <f>M27/L27</f>
        <v>0</v>
      </c>
      <c r="O27" s="11" t="s">
        <v>311</v>
      </c>
      <c r="P27" s="30"/>
      <c r="R27" s="33" t="s">
        <v>196</v>
      </c>
      <c r="S27" s="21" t="s">
        <v>197</v>
      </c>
      <c r="T27" s="28"/>
      <c r="U27" s="28"/>
      <c r="V27" s="28"/>
      <c r="W27" s="29"/>
      <c r="X27" s="116"/>
      <c r="Y27" s="291"/>
      <c r="Z27" s="116">
        <v>0</v>
      </c>
      <c r="AA27" s="116">
        <v>0</v>
      </c>
      <c r="AB27" s="291"/>
    </row>
    <row r="28" spans="1:28" s="31" customFormat="1" ht="15" customHeight="1" thickBot="1" x14ac:dyDescent="0.25">
      <c r="A28" s="11" t="s">
        <v>30</v>
      </c>
      <c r="B28" s="30"/>
      <c r="D28" s="33" t="s">
        <v>198</v>
      </c>
      <c r="E28" s="21" t="s">
        <v>199</v>
      </c>
      <c r="F28" s="28"/>
      <c r="G28" s="28"/>
      <c r="H28" s="28"/>
      <c r="I28" s="29"/>
      <c r="J28" s="116"/>
      <c r="K28" s="291"/>
      <c r="L28" s="116"/>
      <c r="M28" s="116">
        <v>0</v>
      </c>
      <c r="N28" s="291"/>
      <c r="O28" s="11" t="s">
        <v>312</v>
      </c>
      <c r="P28" s="30"/>
      <c r="R28" s="33" t="s">
        <v>198</v>
      </c>
      <c r="S28" s="21" t="s">
        <v>199</v>
      </c>
      <c r="T28" s="28"/>
      <c r="U28" s="28"/>
      <c r="V28" s="28"/>
      <c r="W28" s="29"/>
      <c r="X28" s="116"/>
      <c r="Y28" s="291"/>
      <c r="Z28" s="116"/>
      <c r="AA28" s="116"/>
      <c r="AB28" s="291"/>
    </row>
    <row r="29" spans="1:28" s="31" customFormat="1" ht="15" customHeight="1" thickBot="1" x14ac:dyDescent="0.25">
      <c r="A29" s="11" t="s">
        <v>31</v>
      </c>
      <c r="B29" s="30"/>
      <c r="D29" s="33" t="s">
        <v>200</v>
      </c>
      <c r="E29" s="21" t="s">
        <v>201</v>
      </c>
      <c r="F29" s="28"/>
      <c r="G29" s="28"/>
      <c r="H29" s="28"/>
      <c r="I29" s="29">
        <v>57</v>
      </c>
      <c r="J29" s="116">
        <v>695</v>
      </c>
      <c r="K29" s="291">
        <f>J29/I29</f>
        <v>12.192982456140351</v>
      </c>
      <c r="L29" s="116">
        <v>0</v>
      </c>
      <c r="M29" s="116">
        <v>28</v>
      </c>
      <c r="N29" s="291"/>
      <c r="O29" s="11" t="s">
        <v>313</v>
      </c>
      <c r="P29" s="30"/>
      <c r="R29" s="33" t="s">
        <v>200</v>
      </c>
      <c r="S29" s="21" t="s">
        <v>201</v>
      </c>
      <c r="T29" s="28"/>
      <c r="U29" s="28"/>
      <c r="V29" s="28"/>
      <c r="W29" s="29">
        <v>50</v>
      </c>
      <c r="X29" s="116">
        <v>148</v>
      </c>
      <c r="Y29" s="291">
        <f>X29/W29</f>
        <v>2.96</v>
      </c>
      <c r="Z29" s="116">
        <v>38</v>
      </c>
      <c r="AA29" s="116">
        <v>98</v>
      </c>
      <c r="AB29" s="291">
        <f>AA29/Z29</f>
        <v>2.5789473684210527</v>
      </c>
    </row>
    <row r="30" spans="1:28" s="47" customFormat="1" ht="15" customHeight="1" thickBot="1" x14ac:dyDescent="0.25">
      <c r="A30" s="11" t="s">
        <v>32</v>
      </c>
      <c r="B30" s="48"/>
      <c r="C30" s="49" t="s">
        <v>70</v>
      </c>
      <c r="D30" s="53" t="s">
        <v>135</v>
      </c>
      <c r="E30" s="54"/>
      <c r="F30" s="51"/>
      <c r="G30" s="51"/>
      <c r="H30" s="51"/>
      <c r="I30" s="52">
        <f>SUM(I31:I32)</f>
        <v>0</v>
      </c>
      <c r="J30" s="52">
        <f>SUM(J31:J32)</f>
        <v>0</v>
      </c>
      <c r="K30" s="604"/>
      <c r="L30" s="52">
        <f>SUM(L31:L32)</f>
        <v>10</v>
      </c>
      <c r="M30" s="52">
        <f>SUM(M31:M32)</f>
        <v>70</v>
      </c>
      <c r="N30" s="291">
        <f>M30/L30</f>
        <v>7</v>
      </c>
      <c r="O30" s="11" t="s">
        <v>314</v>
      </c>
      <c r="P30" s="48"/>
      <c r="Q30" s="49" t="s">
        <v>70</v>
      </c>
      <c r="R30" s="53" t="s">
        <v>135</v>
      </c>
      <c r="S30" s="54"/>
      <c r="T30" s="51"/>
      <c r="U30" s="51"/>
      <c r="V30" s="51"/>
      <c r="W30" s="52">
        <f>SUM(W31:W32)</f>
        <v>40</v>
      </c>
      <c r="X30" s="52">
        <f>SUM(X31:X32)</f>
        <v>40</v>
      </c>
      <c r="Y30" s="291">
        <f>X30/W30</f>
        <v>1</v>
      </c>
      <c r="Z30" s="52">
        <f>SUM(Z31:Z32)</f>
        <v>70</v>
      </c>
      <c r="AA30" s="52">
        <f>SUM(AA31:AA32)</f>
        <v>70</v>
      </c>
      <c r="AB30" s="604">
        <f>AA30/Z30</f>
        <v>1</v>
      </c>
    </row>
    <row r="31" spans="1:28" s="20" customFormat="1" ht="15" customHeight="1" thickBot="1" x14ac:dyDescent="0.25">
      <c r="A31" s="11" t="s">
        <v>33</v>
      </c>
      <c r="B31" s="18"/>
      <c r="D31" s="19" t="s">
        <v>202</v>
      </c>
      <c r="E31" s="21" t="s">
        <v>203</v>
      </c>
      <c r="F31" s="35"/>
      <c r="G31" s="22"/>
      <c r="H31" s="22"/>
      <c r="I31" s="29"/>
      <c r="J31" s="116"/>
      <c r="K31" s="291"/>
      <c r="L31" s="116"/>
      <c r="M31" s="116"/>
      <c r="N31" s="291"/>
      <c r="O31" s="11" t="s">
        <v>315</v>
      </c>
      <c r="P31" s="18"/>
      <c r="R31" s="19" t="s">
        <v>202</v>
      </c>
      <c r="S31" s="21" t="s">
        <v>203</v>
      </c>
      <c r="T31" s="35"/>
      <c r="U31" s="22"/>
      <c r="V31" s="22"/>
      <c r="W31" s="29"/>
      <c r="X31" s="116"/>
      <c r="Y31" s="291"/>
      <c r="Z31" s="116"/>
      <c r="AA31" s="116"/>
      <c r="AB31" s="291"/>
    </row>
    <row r="32" spans="1:28" s="20" customFormat="1" ht="15" customHeight="1" thickBot="1" x14ac:dyDescent="0.25">
      <c r="A32" s="11" t="s">
        <v>34</v>
      </c>
      <c r="B32" s="18"/>
      <c r="D32" s="19" t="s">
        <v>204</v>
      </c>
      <c r="E32" s="21" t="s">
        <v>205</v>
      </c>
      <c r="F32" s="35"/>
      <c r="G32" s="22"/>
      <c r="H32" s="22"/>
      <c r="I32" s="29"/>
      <c r="J32" s="116"/>
      <c r="K32" s="291"/>
      <c r="L32" s="116">
        <v>10</v>
      </c>
      <c r="M32" s="116">
        <v>70</v>
      </c>
      <c r="N32" s="291">
        <f>M32/L32</f>
        <v>7</v>
      </c>
      <c r="O32" s="11" t="s">
        <v>316</v>
      </c>
      <c r="P32" s="18"/>
      <c r="R32" s="19" t="s">
        <v>204</v>
      </c>
      <c r="S32" s="21" t="s">
        <v>205</v>
      </c>
      <c r="T32" s="35"/>
      <c r="U32" s="22"/>
      <c r="V32" s="22"/>
      <c r="W32" s="29">
        <v>40</v>
      </c>
      <c r="X32" s="116">
        <v>40</v>
      </c>
      <c r="Y32" s="291">
        <f>X32/W32</f>
        <v>1</v>
      </c>
      <c r="Z32" s="116">
        <v>70</v>
      </c>
      <c r="AA32" s="116">
        <v>70</v>
      </c>
      <c r="AB32" s="291">
        <f>AA32/Z32</f>
        <v>1</v>
      </c>
    </row>
    <row r="33" spans="1:28" s="47" customFormat="1" ht="15" customHeight="1" thickBot="1" x14ac:dyDescent="0.25">
      <c r="A33" s="11" t="s">
        <v>35</v>
      </c>
      <c r="B33" s="43" t="s">
        <v>72</v>
      </c>
      <c r="C33" s="44" t="s">
        <v>73</v>
      </c>
      <c r="D33" s="44"/>
      <c r="E33" s="44"/>
      <c r="F33" s="44"/>
      <c r="G33" s="44"/>
      <c r="H33" s="44"/>
      <c r="I33" s="46">
        <f>SUM(I34,I37,I40)</f>
        <v>0</v>
      </c>
      <c r="J33" s="46">
        <f>SUM(J34,J37,J40)</f>
        <v>0</v>
      </c>
      <c r="K33" s="605"/>
      <c r="L33" s="46">
        <f>SUM(L34,L37,L40)</f>
        <v>0</v>
      </c>
      <c r="M33" s="46">
        <f>SUM(M34,M37,M40)</f>
        <v>0</v>
      </c>
      <c r="N33" s="605"/>
      <c r="O33" s="11" t="s">
        <v>317</v>
      </c>
      <c r="P33" s="43" t="s">
        <v>72</v>
      </c>
      <c r="Q33" s="44" t="s">
        <v>73</v>
      </c>
      <c r="R33" s="44"/>
      <c r="S33" s="44"/>
      <c r="T33" s="44"/>
      <c r="U33" s="44"/>
      <c r="V33" s="44"/>
      <c r="W33" s="46">
        <f>SUM(W34,W37,W40)</f>
        <v>0</v>
      </c>
      <c r="X33" s="46">
        <f>SUM(X34,X37,X40)</f>
        <v>0</v>
      </c>
      <c r="Y33" s="605"/>
      <c r="Z33" s="46">
        <f>SUM(Z34,Z37,Z40)</f>
        <v>0</v>
      </c>
      <c r="AA33" s="46">
        <f>SUM(AA34,AA37,AA40)</f>
        <v>0</v>
      </c>
      <c r="AB33" s="605"/>
    </row>
    <row r="34" spans="1:28" s="47" customFormat="1" ht="15" customHeight="1" thickBot="1" x14ac:dyDescent="0.25">
      <c r="A34" s="11" t="s">
        <v>36</v>
      </c>
      <c r="B34" s="48"/>
      <c r="C34" s="56" t="s">
        <v>74</v>
      </c>
      <c r="D34" s="58" t="s">
        <v>136</v>
      </c>
      <c r="E34" s="53"/>
      <c r="F34" s="54"/>
      <c r="G34" s="54"/>
      <c r="H34" s="54"/>
      <c r="I34" s="55">
        <f>SUM(I35:I36)</f>
        <v>0</v>
      </c>
      <c r="J34" s="55">
        <f>SUM(J35:J36)</f>
        <v>0</v>
      </c>
      <c r="K34" s="601"/>
      <c r="L34" s="55">
        <f>SUM(L35:L36)</f>
        <v>0</v>
      </c>
      <c r="M34" s="55">
        <f>SUM(M35:M36)</f>
        <v>0</v>
      </c>
      <c r="N34" s="601"/>
      <c r="O34" s="11" t="s">
        <v>318</v>
      </c>
      <c r="P34" s="48"/>
      <c r="Q34" s="56" t="s">
        <v>74</v>
      </c>
      <c r="R34" s="58" t="s">
        <v>136</v>
      </c>
      <c r="S34" s="53"/>
      <c r="T34" s="54"/>
      <c r="U34" s="54"/>
      <c r="V34" s="54"/>
      <c r="W34" s="55">
        <f>SUM(W35:W36)</f>
        <v>0</v>
      </c>
      <c r="X34" s="55">
        <f>SUM(X35:X36)</f>
        <v>0</v>
      </c>
      <c r="Y34" s="601"/>
      <c r="Z34" s="55">
        <f>SUM(Z35:Z36)</f>
        <v>0</v>
      </c>
      <c r="AA34" s="55">
        <f>SUM(AA35:AA36)</f>
        <v>0</v>
      </c>
      <c r="AB34" s="601"/>
    </row>
    <row r="35" spans="1:28" s="31" customFormat="1" ht="15" customHeight="1" thickBot="1" x14ac:dyDescent="0.25">
      <c r="A35" s="11" t="s">
        <v>37</v>
      </c>
      <c r="B35" s="30"/>
      <c r="D35" s="19" t="s">
        <v>206</v>
      </c>
      <c r="E35" s="28" t="s">
        <v>207</v>
      </c>
      <c r="F35" s="28"/>
      <c r="G35" s="28"/>
      <c r="H35" s="28"/>
      <c r="I35" s="29"/>
      <c r="J35" s="29"/>
      <c r="K35" s="606"/>
      <c r="L35" s="29"/>
      <c r="M35" s="29"/>
      <c r="N35" s="606"/>
      <c r="O35" s="11" t="s">
        <v>319</v>
      </c>
      <c r="P35" s="30"/>
      <c r="R35" s="19" t="s">
        <v>206</v>
      </c>
      <c r="S35" s="28" t="s">
        <v>207</v>
      </c>
      <c r="T35" s="28"/>
      <c r="U35" s="28"/>
      <c r="V35" s="28"/>
      <c r="W35" s="29"/>
      <c r="X35" s="29"/>
      <c r="Y35" s="606"/>
      <c r="Z35" s="29"/>
      <c r="AA35" s="29"/>
      <c r="AB35" s="606"/>
    </row>
    <row r="36" spans="1:28" s="31" customFormat="1" ht="15" customHeight="1" thickBot="1" x14ac:dyDescent="0.25">
      <c r="A36" s="11" t="s">
        <v>38</v>
      </c>
      <c r="B36" s="30"/>
      <c r="C36" s="19"/>
      <c r="D36" s="19" t="s">
        <v>208</v>
      </c>
      <c r="E36" s="28" t="s">
        <v>209</v>
      </c>
      <c r="F36" s="34"/>
      <c r="G36" s="34"/>
      <c r="H36" s="28"/>
      <c r="I36" s="29"/>
      <c r="J36" s="29"/>
      <c r="K36" s="606"/>
      <c r="L36" s="29"/>
      <c r="M36" s="29"/>
      <c r="N36" s="606"/>
      <c r="O36" s="11" t="s">
        <v>320</v>
      </c>
      <c r="P36" s="30"/>
      <c r="Q36" s="19"/>
      <c r="R36" s="19" t="s">
        <v>208</v>
      </c>
      <c r="S36" s="28" t="s">
        <v>209</v>
      </c>
      <c r="T36" s="34"/>
      <c r="U36" s="34"/>
      <c r="V36" s="28"/>
      <c r="W36" s="29"/>
      <c r="X36" s="29"/>
      <c r="Y36" s="606"/>
      <c r="Z36" s="29"/>
      <c r="AA36" s="29"/>
      <c r="AB36" s="606"/>
    </row>
    <row r="37" spans="1:28" s="47" customFormat="1" ht="15" customHeight="1" thickBot="1" x14ac:dyDescent="0.25">
      <c r="A37" s="11" t="s">
        <v>39</v>
      </c>
      <c r="B37" s="48"/>
      <c r="C37" s="56" t="s">
        <v>75</v>
      </c>
      <c r="D37" s="57" t="s">
        <v>73</v>
      </c>
      <c r="E37" s="50"/>
      <c r="F37" s="51"/>
      <c r="G37" s="51"/>
      <c r="H37" s="51"/>
      <c r="I37" s="52">
        <f>SUM(I38:I39)</f>
        <v>0</v>
      </c>
      <c r="J37" s="52">
        <f>SUM(J38:J39)</f>
        <v>0</v>
      </c>
      <c r="K37" s="604"/>
      <c r="L37" s="52">
        <f>SUM(L38:L39)</f>
        <v>0</v>
      </c>
      <c r="M37" s="52">
        <f>SUM(M38:M39)</f>
        <v>0</v>
      </c>
      <c r="N37" s="604"/>
      <c r="O37" s="11" t="s">
        <v>321</v>
      </c>
      <c r="P37" s="48"/>
      <c r="Q37" s="56" t="s">
        <v>75</v>
      </c>
      <c r="R37" s="57" t="s">
        <v>73</v>
      </c>
      <c r="S37" s="50"/>
      <c r="T37" s="51"/>
      <c r="U37" s="51"/>
      <c r="V37" s="51"/>
      <c r="W37" s="52">
        <f>SUM(W38:W39)</f>
        <v>0</v>
      </c>
      <c r="X37" s="52">
        <f>SUM(X38:X39)</f>
        <v>0</v>
      </c>
      <c r="Y37" s="604"/>
      <c r="Z37" s="52">
        <f>SUM(Z38:Z39)</f>
        <v>0</v>
      </c>
      <c r="AA37" s="52">
        <f>SUM(AA38:AA39)</f>
        <v>0</v>
      </c>
      <c r="AB37" s="604"/>
    </row>
    <row r="38" spans="1:28" s="31" customFormat="1" ht="15" customHeight="1" thickBot="1" x14ac:dyDescent="0.25">
      <c r="A38" s="11" t="s">
        <v>40</v>
      </c>
      <c r="B38" s="30"/>
      <c r="D38" s="19" t="s">
        <v>210</v>
      </c>
      <c r="E38" s="28" t="s">
        <v>211</v>
      </c>
      <c r="F38" s="28"/>
      <c r="G38" s="28"/>
      <c r="H38" s="28"/>
      <c r="I38" s="29"/>
      <c r="J38" s="29"/>
      <c r="K38" s="606"/>
      <c r="L38" s="29"/>
      <c r="M38" s="29"/>
      <c r="N38" s="606"/>
      <c r="O38" s="11" t="s">
        <v>322</v>
      </c>
      <c r="P38" s="30"/>
      <c r="R38" s="19" t="s">
        <v>210</v>
      </c>
      <c r="S38" s="28" t="s">
        <v>211</v>
      </c>
      <c r="T38" s="28"/>
      <c r="U38" s="28"/>
      <c r="V38" s="28"/>
      <c r="W38" s="29"/>
      <c r="X38" s="29"/>
      <c r="Y38" s="606"/>
      <c r="Z38" s="29"/>
      <c r="AA38" s="29"/>
      <c r="AB38" s="606"/>
    </row>
    <row r="39" spans="1:28" s="31" customFormat="1" ht="15" customHeight="1" thickBot="1" x14ac:dyDescent="0.25">
      <c r="A39" s="11" t="s">
        <v>41</v>
      </c>
      <c r="B39" s="30"/>
      <c r="D39" s="19" t="s">
        <v>212</v>
      </c>
      <c r="E39" s="28" t="s">
        <v>213</v>
      </c>
      <c r="F39" s="21"/>
      <c r="G39" s="21"/>
      <c r="H39" s="21"/>
      <c r="I39" s="29"/>
      <c r="J39" s="29"/>
      <c r="K39" s="606"/>
      <c r="L39" s="29"/>
      <c r="M39" s="29"/>
      <c r="N39" s="606"/>
      <c r="O39" s="11" t="s">
        <v>323</v>
      </c>
      <c r="P39" s="30"/>
      <c r="R39" s="19" t="s">
        <v>212</v>
      </c>
      <c r="S39" s="28" t="s">
        <v>213</v>
      </c>
      <c r="T39" s="21"/>
      <c r="U39" s="21"/>
      <c r="V39" s="21"/>
      <c r="W39" s="29"/>
      <c r="X39" s="29"/>
      <c r="Y39" s="606"/>
      <c r="Z39" s="29"/>
      <c r="AA39" s="29"/>
      <c r="AB39" s="606"/>
    </row>
    <row r="40" spans="1:28" s="47" customFormat="1" ht="15" customHeight="1" thickBot="1" x14ac:dyDescent="0.25">
      <c r="A40" s="11" t="s">
        <v>42</v>
      </c>
      <c r="B40" s="48"/>
      <c r="C40" s="56" t="s">
        <v>76</v>
      </c>
      <c r="D40" s="53" t="s">
        <v>137</v>
      </c>
      <c r="E40" s="59"/>
      <c r="F40" s="54"/>
      <c r="G40" s="54"/>
      <c r="H40" s="54"/>
      <c r="I40" s="55">
        <f>SUM(I41)</f>
        <v>0</v>
      </c>
      <c r="J40" s="55">
        <f>SUM(J41)</f>
        <v>0</v>
      </c>
      <c r="K40" s="601"/>
      <c r="L40" s="55">
        <f>SUM(L41)</f>
        <v>0</v>
      </c>
      <c r="M40" s="55">
        <f>SUM(M41)</f>
        <v>0</v>
      </c>
      <c r="N40" s="601"/>
      <c r="O40" s="11" t="s">
        <v>324</v>
      </c>
      <c r="P40" s="48"/>
      <c r="Q40" s="56" t="s">
        <v>76</v>
      </c>
      <c r="R40" s="53" t="s">
        <v>137</v>
      </c>
      <c r="S40" s="59"/>
      <c r="T40" s="54"/>
      <c r="U40" s="54"/>
      <c r="V40" s="54"/>
      <c r="W40" s="55">
        <f>SUM(W41)</f>
        <v>0</v>
      </c>
      <c r="X40" s="55">
        <f>SUM(X41)</f>
        <v>0</v>
      </c>
      <c r="Y40" s="601"/>
      <c r="Z40" s="55">
        <f>SUM(Z41)</f>
        <v>0</v>
      </c>
      <c r="AA40" s="55">
        <f>SUM(AA41)</f>
        <v>0</v>
      </c>
      <c r="AB40" s="601"/>
    </row>
    <row r="41" spans="1:28" s="31" customFormat="1" ht="15" customHeight="1" thickBot="1" x14ac:dyDescent="0.25">
      <c r="A41" s="11" t="s">
        <v>43</v>
      </c>
      <c r="B41" s="30"/>
      <c r="D41" s="19" t="s">
        <v>214</v>
      </c>
      <c r="E41" s="21" t="s">
        <v>138</v>
      </c>
      <c r="F41" s="21"/>
      <c r="G41" s="21"/>
      <c r="H41" s="21"/>
      <c r="I41" s="23"/>
      <c r="J41" s="119"/>
      <c r="K41" s="293"/>
      <c r="L41" s="119"/>
      <c r="M41" s="119"/>
      <c r="N41" s="293"/>
      <c r="O41" s="11" t="s">
        <v>325</v>
      </c>
      <c r="P41" s="30"/>
      <c r="R41" s="19" t="s">
        <v>214</v>
      </c>
      <c r="S41" s="21" t="s">
        <v>138</v>
      </c>
      <c r="T41" s="21"/>
      <c r="U41" s="21"/>
      <c r="V41" s="21"/>
      <c r="W41" s="23"/>
      <c r="X41" s="119"/>
      <c r="Y41" s="293"/>
      <c r="Z41" s="119"/>
      <c r="AA41" s="119"/>
      <c r="AB41" s="293"/>
    </row>
    <row r="42" spans="1:28" s="47" customFormat="1" ht="30" customHeight="1" thickBot="1" x14ac:dyDescent="0.25">
      <c r="A42" s="11" t="s">
        <v>44</v>
      </c>
      <c r="B42" s="634" t="s">
        <v>769</v>
      </c>
      <c r="C42" s="635"/>
      <c r="D42" s="635"/>
      <c r="E42" s="635"/>
      <c r="F42" s="635"/>
      <c r="G42" s="635"/>
      <c r="H42" s="635"/>
      <c r="I42" s="60">
        <f>SUM(I8,I33)</f>
        <v>14991</v>
      </c>
      <c r="J42" s="60">
        <f>SUM(J8,J33)</f>
        <v>15975</v>
      </c>
      <c r="K42" s="310">
        <f>J42/I42</f>
        <v>1.0656393836301781</v>
      </c>
      <c r="L42" s="60">
        <f>SUM(L8,L33)</f>
        <v>5286</v>
      </c>
      <c r="M42" s="60">
        <f>SUM(M8,M33)</f>
        <v>4518</v>
      </c>
      <c r="N42" s="310">
        <f>M42/L42</f>
        <v>0.8547105561861521</v>
      </c>
      <c r="O42" s="11" t="s">
        <v>326</v>
      </c>
      <c r="P42" s="634" t="s">
        <v>769</v>
      </c>
      <c r="Q42" s="635"/>
      <c r="R42" s="635"/>
      <c r="S42" s="635"/>
      <c r="T42" s="635"/>
      <c r="U42" s="635"/>
      <c r="V42" s="635"/>
      <c r="W42" s="60">
        <f>SUM(W8,W33)</f>
        <v>170</v>
      </c>
      <c r="X42" s="60">
        <f>SUM(X8,X33)</f>
        <v>268</v>
      </c>
      <c r="Y42" s="310">
        <f>X42/W42</f>
        <v>1.5764705882352941</v>
      </c>
      <c r="Z42" s="60">
        <f>SUM(Z8,Z33)</f>
        <v>47033</v>
      </c>
      <c r="AA42" s="60">
        <f>SUM(AA8,AA33)</f>
        <v>60686</v>
      </c>
      <c r="AB42" s="310">
        <f>AA42/Z42</f>
        <v>1.2902855441923755</v>
      </c>
    </row>
    <row r="43" spans="1:28" s="62" customFormat="1" ht="15" customHeight="1" thickBot="1" x14ac:dyDescent="0.25">
      <c r="A43" s="11" t="s">
        <v>45</v>
      </c>
      <c r="B43" s="43" t="s">
        <v>77</v>
      </c>
      <c r="C43" s="636" t="s">
        <v>139</v>
      </c>
      <c r="D43" s="636"/>
      <c r="E43" s="636"/>
      <c r="F43" s="636"/>
      <c r="G43" s="636"/>
      <c r="H43" s="636"/>
      <c r="I43" s="46">
        <f>SUM(I44,I46,I49)</f>
        <v>217898</v>
      </c>
      <c r="J43" s="46">
        <f>SUM(J44,J46,J49)</f>
        <v>217898</v>
      </c>
      <c r="K43" s="605">
        <f>J43/I43</f>
        <v>1</v>
      </c>
      <c r="L43" s="46">
        <f>SUM(L44,L46,L49)</f>
        <v>241504</v>
      </c>
      <c r="M43" s="46">
        <f>SUM(M44,M46,M49)</f>
        <v>241504</v>
      </c>
      <c r="N43" s="605">
        <f>M43/L43</f>
        <v>1</v>
      </c>
      <c r="O43" s="11" t="s">
        <v>327</v>
      </c>
      <c r="P43" s="43" t="s">
        <v>77</v>
      </c>
      <c r="Q43" s="636" t="s">
        <v>139</v>
      </c>
      <c r="R43" s="636"/>
      <c r="S43" s="636"/>
      <c r="T43" s="636"/>
      <c r="U43" s="636"/>
      <c r="V43" s="636"/>
      <c r="W43" s="46">
        <f>SUM(W44,W46,W49)</f>
        <v>441514</v>
      </c>
      <c r="X43" s="46">
        <f>SUM(X44,X46,X49)</f>
        <v>405652</v>
      </c>
      <c r="Y43" s="605">
        <f>X43/W43</f>
        <v>0.91877494258392711</v>
      </c>
      <c r="Z43" s="46">
        <f>SUM(Z44,Z46,Z49)</f>
        <v>298261</v>
      </c>
      <c r="AA43" s="46">
        <f>SUM(AA44,AA46,AA49)</f>
        <v>298261</v>
      </c>
      <c r="AB43" s="605">
        <f>AA43/Z43</f>
        <v>1</v>
      </c>
    </row>
    <row r="44" spans="1:28" s="62" customFormat="1" ht="15" customHeight="1" thickBot="1" x14ac:dyDescent="0.25">
      <c r="A44" s="11" t="s">
        <v>46</v>
      </c>
      <c r="B44" s="61"/>
      <c r="C44" s="49" t="s">
        <v>78</v>
      </c>
      <c r="D44" s="50" t="s">
        <v>140</v>
      </c>
      <c r="E44" s="50"/>
      <c r="F44" s="50"/>
      <c r="G44" s="50"/>
      <c r="H44" s="50"/>
      <c r="I44" s="52">
        <f>SUM(I45)</f>
        <v>0</v>
      </c>
      <c r="J44" s="52">
        <f>SUM(J45)</f>
        <v>0</v>
      </c>
      <c r="K44" s="604"/>
      <c r="L44" s="52">
        <f>SUM(L45)</f>
        <v>0</v>
      </c>
      <c r="M44" s="52">
        <f>SUM(M45)</f>
        <v>0</v>
      </c>
      <c r="N44" s="604"/>
      <c r="O44" s="11" t="s">
        <v>328</v>
      </c>
      <c r="P44" s="61"/>
      <c r="Q44" s="49" t="s">
        <v>78</v>
      </c>
      <c r="R44" s="50" t="s">
        <v>140</v>
      </c>
      <c r="S44" s="50"/>
      <c r="T44" s="50"/>
      <c r="U44" s="50"/>
      <c r="V44" s="50"/>
      <c r="W44" s="52">
        <f>SUM(W45)</f>
        <v>0</v>
      </c>
      <c r="X44" s="52">
        <f>SUM(X45)</f>
        <v>0</v>
      </c>
      <c r="Y44" s="604"/>
      <c r="Z44" s="52">
        <f>SUM(Z45)</f>
        <v>0</v>
      </c>
      <c r="AA44" s="52">
        <f>SUM(AA45)</f>
        <v>0</v>
      </c>
      <c r="AB44" s="604"/>
    </row>
    <row r="45" spans="1:28" s="31" customFormat="1" ht="15" customHeight="1" thickBot="1" x14ac:dyDescent="0.25">
      <c r="A45" s="11" t="s">
        <v>47</v>
      </c>
      <c r="B45" s="30"/>
      <c r="C45" s="19"/>
      <c r="D45" s="33" t="s">
        <v>215</v>
      </c>
      <c r="E45" s="28" t="s">
        <v>141</v>
      </c>
      <c r="F45" s="28"/>
      <c r="G45" s="28"/>
      <c r="H45" s="28"/>
      <c r="I45" s="29"/>
      <c r="J45" s="29"/>
      <c r="K45" s="606"/>
      <c r="L45" s="29"/>
      <c r="M45" s="29"/>
      <c r="N45" s="606"/>
      <c r="O45" s="11" t="s">
        <v>329</v>
      </c>
      <c r="P45" s="30"/>
      <c r="Q45" s="19"/>
      <c r="R45" s="33" t="s">
        <v>215</v>
      </c>
      <c r="S45" s="28" t="s">
        <v>141</v>
      </c>
      <c r="T45" s="28"/>
      <c r="U45" s="28"/>
      <c r="V45" s="28"/>
      <c r="W45" s="29"/>
      <c r="X45" s="29"/>
      <c r="Y45" s="606"/>
      <c r="Z45" s="29"/>
      <c r="AA45" s="29"/>
      <c r="AB45" s="606"/>
    </row>
    <row r="46" spans="1:28" s="47" customFormat="1" ht="15" customHeight="1" thickBot="1" x14ac:dyDescent="0.25">
      <c r="A46" s="11" t="s">
        <v>48</v>
      </c>
      <c r="B46" s="48"/>
      <c r="C46" s="49" t="s">
        <v>142</v>
      </c>
      <c r="D46" s="50" t="s">
        <v>143</v>
      </c>
      <c r="E46" s="50"/>
      <c r="F46" s="50"/>
      <c r="G46" s="50"/>
      <c r="H46" s="54"/>
      <c r="I46" s="52">
        <f>SUM(I47:I48)</f>
        <v>10529</v>
      </c>
      <c r="J46" s="52">
        <f>SUM(J47:J48)</f>
        <v>10529</v>
      </c>
      <c r="K46" s="604">
        <f>J46/I46</f>
        <v>1</v>
      </c>
      <c r="L46" s="52">
        <f>SUM(L47:L48)</f>
        <v>11349</v>
      </c>
      <c r="M46" s="52">
        <f>SUM(M47:M48)</f>
        <v>11349</v>
      </c>
      <c r="N46" s="604">
        <f>M46/L46</f>
        <v>1</v>
      </c>
      <c r="O46" s="11" t="s">
        <v>330</v>
      </c>
      <c r="P46" s="48"/>
      <c r="Q46" s="49" t="s">
        <v>142</v>
      </c>
      <c r="R46" s="50" t="s">
        <v>143</v>
      </c>
      <c r="S46" s="50"/>
      <c r="T46" s="50"/>
      <c r="U46" s="50"/>
      <c r="V46" s="54"/>
      <c r="W46" s="52">
        <f>SUM(W47:W48)</f>
        <v>25235</v>
      </c>
      <c r="X46" s="52">
        <f>SUM(X47:X48)</f>
        <v>25235</v>
      </c>
      <c r="Y46" s="604">
        <f>X46/W46</f>
        <v>1</v>
      </c>
      <c r="Z46" s="52">
        <f>SUM(Z47:Z48)</f>
        <v>12604</v>
      </c>
      <c r="AA46" s="52">
        <f>SUM(AA47:AA48)</f>
        <v>12604</v>
      </c>
      <c r="AB46" s="604">
        <f>AA46/Z46</f>
        <v>1</v>
      </c>
    </row>
    <row r="47" spans="1:28" s="20" customFormat="1" ht="15" customHeight="1" thickBot="1" x14ac:dyDescent="0.25">
      <c r="A47" s="11" t="s">
        <v>49</v>
      </c>
      <c r="B47" s="18"/>
      <c r="C47" s="19"/>
      <c r="D47" s="19" t="s">
        <v>216</v>
      </c>
      <c r="E47" s="21" t="s">
        <v>217</v>
      </c>
      <c r="F47" s="21"/>
      <c r="G47" s="21"/>
      <c r="H47" s="22"/>
      <c r="I47" s="23">
        <v>10529</v>
      </c>
      <c r="J47" s="23">
        <v>10529</v>
      </c>
      <c r="K47" s="607">
        <f>J47/I47</f>
        <v>1</v>
      </c>
      <c r="L47" s="23">
        <v>11349</v>
      </c>
      <c r="M47" s="23">
        <v>11349</v>
      </c>
      <c r="N47" s="607">
        <f>M47/L47</f>
        <v>1</v>
      </c>
      <c r="O47" s="11" t="s">
        <v>331</v>
      </c>
      <c r="P47" s="18"/>
      <c r="Q47" s="19"/>
      <c r="R47" s="19" t="s">
        <v>216</v>
      </c>
      <c r="S47" s="21" t="s">
        <v>217</v>
      </c>
      <c r="T47" s="21"/>
      <c r="U47" s="21"/>
      <c r="V47" s="22"/>
      <c r="W47" s="23">
        <v>25235</v>
      </c>
      <c r="X47" s="23">
        <v>25235</v>
      </c>
      <c r="Y47" s="607">
        <f>X47/W47</f>
        <v>1</v>
      </c>
      <c r="Z47" s="23">
        <v>12604</v>
      </c>
      <c r="AA47" s="23">
        <v>12604</v>
      </c>
      <c r="AB47" s="607">
        <f>AA47/Z47</f>
        <v>1</v>
      </c>
    </row>
    <row r="48" spans="1:28" s="20" customFormat="1" ht="15" customHeight="1" thickBot="1" x14ac:dyDescent="0.25">
      <c r="A48" s="11" t="s">
        <v>50</v>
      </c>
      <c r="B48" s="18"/>
      <c r="C48" s="19"/>
      <c r="D48" s="19" t="s">
        <v>218</v>
      </c>
      <c r="E48" s="21" t="s">
        <v>219</v>
      </c>
      <c r="F48" s="21"/>
      <c r="G48" s="21"/>
      <c r="H48" s="22"/>
      <c r="I48" s="23"/>
      <c r="J48" s="23"/>
      <c r="K48" s="607"/>
      <c r="L48" s="23"/>
      <c r="M48" s="23"/>
      <c r="N48" s="607"/>
      <c r="O48" s="11" t="s">
        <v>332</v>
      </c>
      <c r="P48" s="18"/>
      <c r="Q48" s="19"/>
      <c r="R48" s="19" t="s">
        <v>218</v>
      </c>
      <c r="S48" s="21" t="s">
        <v>219</v>
      </c>
      <c r="T48" s="21"/>
      <c r="U48" s="21"/>
      <c r="V48" s="22"/>
      <c r="W48" s="23"/>
      <c r="X48" s="23"/>
      <c r="Y48" s="607"/>
      <c r="Z48" s="23"/>
      <c r="AA48" s="23"/>
      <c r="AB48" s="607"/>
    </row>
    <row r="49" spans="1:28" s="47" customFormat="1" ht="15" customHeight="1" thickBot="1" x14ac:dyDescent="0.25">
      <c r="A49" s="11" t="s">
        <v>51</v>
      </c>
      <c r="B49" s="91"/>
      <c r="C49" s="92" t="s">
        <v>144</v>
      </c>
      <c r="D49" s="93" t="s">
        <v>127</v>
      </c>
      <c r="E49" s="94"/>
      <c r="F49" s="94"/>
      <c r="G49" s="94"/>
      <c r="H49" s="94"/>
      <c r="I49" s="95">
        <v>207369</v>
      </c>
      <c r="J49" s="95">
        <v>207369</v>
      </c>
      <c r="K49" s="608">
        <f>J49/I49</f>
        <v>1</v>
      </c>
      <c r="L49" s="95">
        <v>230155</v>
      </c>
      <c r="M49" s="95">
        <v>230155</v>
      </c>
      <c r="N49" s="608">
        <f>M49/L49</f>
        <v>1</v>
      </c>
      <c r="O49" s="11" t="s">
        <v>333</v>
      </c>
      <c r="P49" s="91"/>
      <c r="Q49" s="92" t="s">
        <v>144</v>
      </c>
      <c r="R49" s="93" t="s">
        <v>127</v>
      </c>
      <c r="S49" s="94"/>
      <c r="T49" s="94"/>
      <c r="U49" s="94"/>
      <c r="V49" s="94"/>
      <c r="W49" s="95">
        <v>416279</v>
      </c>
      <c r="X49" s="95">
        <v>380417</v>
      </c>
      <c r="Y49" s="608">
        <f>X49/W49</f>
        <v>0.91385104701414199</v>
      </c>
      <c r="Z49" s="95">
        <v>285657</v>
      </c>
      <c r="AA49" s="95">
        <v>285657</v>
      </c>
      <c r="AB49" s="608">
        <f>AA49/Z49</f>
        <v>1</v>
      </c>
    </row>
    <row r="50" spans="1:28" customFormat="1" ht="15" customHeight="1" thickBot="1" x14ac:dyDescent="0.3">
      <c r="A50" s="11" t="s">
        <v>52</v>
      </c>
      <c r="C50" s="49" t="s">
        <v>158</v>
      </c>
      <c r="D50" s="50" t="s">
        <v>770</v>
      </c>
      <c r="E50" s="50"/>
      <c r="F50" s="609"/>
      <c r="G50" s="609"/>
      <c r="H50" s="609"/>
      <c r="I50" s="610"/>
      <c r="J50" s="610"/>
      <c r="K50" s="610"/>
      <c r="L50" s="610"/>
      <c r="M50" s="610"/>
      <c r="N50" s="610"/>
      <c r="O50" s="11" t="s">
        <v>334</v>
      </c>
      <c r="Q50" s="49" t="s">
        <v>158</v>
      </c>
      <c r="R50" s="50" t="s">
        <v>770</v>
      </c>
      <c r="S50" s="50"/>
      <c r="T50" s="609"/>
      <c r="U50" s="609"/>
      <c r="V50" s="609"/>
      <c r="W50" s="610"/>
      <c r="X50" s="610"/>
      <c r="Y50" s="610"/>
      <c r="Z50" s="610"/>
      <c r="AA50" s="610"/>
      <c r="AB50" s="610"/>
    </row>
    <row r="51" spans="1:28" customFormat="1" ht="15" customHeight="1" thickBot="1" x14ac:dyDescent="0.3">
      <c r="A51" s="11" t="s">
        <v>53</v>
      </c>
      <c r="C51" s="19"/>
      <c r="D51" s="33" t="s">
        <v>771</v>
      </c>
      <c r="E51" s="28" t="s">
        <v>772</v>
      </c>
      <c r="I51" s="611"/>
      <c r="J51" s="611"/>
      <c r="K51" s="611"/>
      <c r="L51" s="611"/>
      <c r="M51" s="611"/>
      <c r="N51" s="611"/>
      <c r="O51" s="11" t="s">
        <v>335</v>
      </c>
      <c r="Q51" s="19"/>
      <c r="R51" s="33" t="s">
        <v>771</v>
      </c>
      <c r="S51" s="28" t="s">
        <v>772</v>
      </c>
      <c r="W51" s="611"/>
      <c r="X51" s="611"/>
      <c r="Y51" s="611"/>
      <c r="Z51" s="611"/>
      <c r="AA51" s="611"/>
      <c r="AB51" s="611"/>
    </row>
    <row r="52" spans="1:28" s="47" customFormat="1" ht="15" customHeight="1" thickBot="1" x14ac:dyDescent="0.25">
      <c r="A52" s="11" t="s">
        <v>54</v>
      </c>
      <c r="B52" s="64" t="s">
        <v>155</v>
      </c>
      <c r="C52" s="65" t="s">
        <v>156</v>
      </c>
      <c r="D52" s="66"/>
      <c r="E52" s="66"/>
      <c r="F52" s="66"/>
      <c r="G52" s="66"/>
      <c r="H52" s="66"/>
      <c r="I52" s="46"/>
      <c r="J52" s="46"/>
      <c r="K52" s="605"/>
      <c r="L52" s="46"/>
      <c r="M52" s="46"/>
      <c r="N52" s="605"/>
      <c r="O52" s="11" t="s">
        <v>336</v>
      </c>
      <c r="P52" s="64" t="s">
        <v>155</v>
      </c>
      <c r="Q52" s="65" t="s">
        <v>156</v>
      </c>
      <c r="R52" s="66"/>
      <c r="S52" s="66"/>
      <c r="T52" s="66"/>
      <c r="U52" s="66"/>
      <c r="V52" s="66"/>
      <c r="W52" s="46"/>
      <c r="X52" s="46"/>
      <c r="Y52" s="605"/>
      <c r="Z52" s="46"/>
      <c r="AA52" s="46"/>
      <c r="AB52" s="605"/>
    </row>
    <row r="53" spans="1:28" s="47" customFormat="1" ht="30" customHeight="1" thickBot="1" x14ac:dyDescent="0.25">
      <c r="A53" s="11" t="s">
        <v>55</v>
      </c>
      <c r="B53" s="637" t="s">
        <v>773</v>
      </c>
      <c r="C53" s="638"/>
      <c r="D53" s="638"/>
      <c r="E53" s="638"/>
      <c r="F53" s="638"/>
      <c r="G53" s="638"/>
      <c r="H53" s="638"/>
      <c r="I53" s="60">
        <f>SUM(I42,I43,I52)</f>
        <v>232889</v>
      </c>
      <c r="J53" s="60">
        <f>SUM(J42,J43,J52)</f>
        <v>233873</v>
      </c>
      <c r="K53" s="310">
        <f>J53/I53</f>
        <v>1.0042251888238602</v>
      </c>
      <c r="L53" s="60">
        <f>SUM(L42,L43,L52)</f>
        <v>246790</v>
      </c>
      <c r="M53" s="60">
        <f>SUM(M42,M43,M52)</f>
        <v>246022</v>
      </c>
      <c r="N53" s="310">
        <f>M53/L53</f>
        <v>0.99688804246525387</v>
      </c>
      <c r="O53" s="11" t="s">
        <v>337</v>
      </c>
      <c r="P53" s="637" t="s">
        <v>773</v>
      </c>
      <c r="Q53" s="638"/>
      <c r="R53" s="638"/>
      <c r="S53" s="638"/>
      <c r="T53" s="638"/>
      <c r="U53" s="638"/>
      <c r="V53" s="638"/>
      <c r="W53" s="60">
        <f>SUM(W42,W43,W52)</f>
        <v>441684</v>
      </c>
      <c r="X53" s="60">
        <f>SUM(X42,X43,X52)</f>
        <v>405920</v>
      </c>
      <c r="Y53" s="310">
        <f>X53/W53</f>
        <v>0.91902808342615983</v>
      </c>
      <c r="Z53" s="60">
        <f>SUM(Z42,Z43,Z52)</f>
        <v>345294</v>
      </c>
      <c r="AA53" s="60">
        <f>SUM(AA42,AA43,AA52)</f>
        <v>358947</v>
      </c>
      <c r="AB53" s="310">
        <f>AA53/Z53</f>
        <v>1.0395402179012667</v>
      </c>
    </row>
    <row r="54" spans="1:28" s="6" customFormat="1" ht="15" customHeight="1" thickBot="1" x14ac:dyDescent="0.25">
      <c r="A54" s="11" t="s">
        <v>56</v>
      </c>
      <c r="B54" s="125"/>
      <c r="C54" s="126"/>
      <c r="D54" s="126"/>
      <c r="E54" s="126"/>
      <c r="F54" s="126"/>
      <c r="G54" s="126"/>
      <c r="H54" s="126"/>
      <c r="I54" s="126"/>
      <c r="J54" s="126"/>
      <c r="K54" s="126"/>
      <c r="L54" s="126"/>
      <c r="M54" s="126"/>
      <c r="N54" s="126"/>
      <c r="O54" s="11" t="s">
        <v>338</v>
      </c>
      <c r="P54" s="125"/>
      <c r="Q54" s="126"/>
      <c r="R54" s="126"/>
      <c r="S54" s="126"/>
      <c r="T54" s="126"/>
      <c r="U54" s="126"/>
      <c r="V54" s="126"/>
      <c r="W54" s="126"/>
      <c r="X54" s="126"/>
      <c r="Y54" s="126"/>
      <c r="Z54" s="126"/>
      <c r="AA54" s="126"/>
      <c r="AB54" s="126"/>
    </row>
    <row r="55" spans="1:28" ht="60.75" thickBot="1" x14ac:dyDescent="0.25">
      <c r="A55" s="11" t="s">
        <v>57</v>
      </c>
      <c r="B55" s="632" t="s">
        <v>85</v>
      </c>
      <c r="C55" s="632"/>
      <c r="D55" s="632"/>
      <c r="E55" s="632"/>
      <c r="F55" s="632"/>
      <c r="G55" s="632"/>
      <c r="H55" s="632"/>
      <c r="I55" s="26" t="s">
        <v>763</v>
      </c>
      <c r="J55" s="26" t="s">
        <v>763</v>
      </c>
      <c r="K55" s="26" t="s">
        <v>763</v>
      </c>
      <c r="L55" s="26" t="s">
        <v>764</v>
      </c>
      <c r="M55" s="26" t="s">
        <v>764</v>
      </c>
      <c r="N55" s="26" t="s">
        <v>764</v>
      </c>
      <c r="O55" s="11" t="s">
        <v>339</v>
      </c>
      <c r="P55" s="632" t="s">
        <v>85</v>
      </c>
      <c r="Q55" s="632"/>
      <c r="R55" s="632"/>
      <c r="S55" s="632"/>
      <c r="T55" s="632"/>
      <c r="U55" s="632"/>
      <c r="V55" s="632"/>
      <c r="W55" s="26" t="s">
        <v>785</v>
      </c>
      <c r="X55" s="26" t="s">
        <v>785</v>
      </c>
      <c r="Y55" s="26" t="s">
        <v>785</v>
      </c>
      <c r="Z55" s="26" t="s">
        <v>765</v>
      </c>
      <c r="AA55" s="26" t="s">
        <v>765</v>
      </c>
      <c r="AB55" s="26" t="s">
        <v>765</v>
      </c>
    </row>
    <row r="56" spans="1:28" ht="26.25" thickBot="1" x14ac:dyDescent="0.25">
      <c r="A56" s="11" t="s">
        <v>58</v>
      </c>
      <c r="B56" s="320"/>
      <c r="C56" s="612"/>
      <c r="D56" s="612"/>
      <c r="E56" s="612"/>
      <c r="F56" s="612"/>
      <c r="G56" s="612"/>
      <c r="H56" s="612"/>
      <c r="I56" s="110" t="s">
        <v>766</v>
      </c>
      <c r="J56" s="110" t="s">
        <v>856</v>
      </c>
      <c r="K56" s="110" t="s">
        <v>636</v>
      </c>
      <c r="L56" s="110" t="s">
        <v>766</v>
      </c>
      <c r="M56" s="110" t="s">
        <v>856</v>
      </c>
      <c r="N56" s="110" t="s">
        <v>636</v>
      </c>
      <c r="O56" s="11" t="s">
        <v>340</v>
      </c>
      <c r="P56" s="320"/>
      <c r="Q56" s="612"/>
      <c r="R56" s="612"/>
      <c r="S56" s="612"/>
      <c r="T56" s="612"/>
      <c r="U56" s="612"/>
      <c r="V56" s="612"/>
      <c r="W56" s="110" t="s">
        <v>766</v>
      </c>
      <c r="X56" s="110" t="s">
        <v>856</v>
      </c>
      <c r="Y56" s="110" t="s">
        <v>636</v>
      </c>
      <c r="Z56" s="110" t="s">
        <v>766</v>
      </c>
      <c r="AA56" s="110" t="s">
        <v>856</v>
      </c>
      <c r="AB56" s="110" t="s">
        <v>636</v>
      </c>
    </row>
    <row r="57" spans="1:28" s="70" customFormat="1" ht="16.5" thickBot="1" x14ac:dyDescent="0.3">
      <c r="A57" s="11" t="s">
        <v>59</v>
      </c>
      <c r="B57" s="67" t="s">
        <v>64</v>
      </c>
      <c r="C57" s="68" t="s">
        <v>79</v>
      </c>
      <c r="D57" s="68"/>
      <c r="E57" s="68"/>
      <c r="F57" s="68"/>
      <c r="G57" s="68"/>
      <c r="H57" s="68"/>
      <c r="I57" s="69">
        <f>SUM(I58:I62)</f>
        <v>228109</v>
      </c>
      <c r="J57" s="69">
        <f>SUM(J58:J62)</f>
        <v>176715</v>
      </c>
      <c r="K57" s="306">
        <f>J57/I57</f>
        <v>0.77469543069322122</v>
      </c>
      <c r="L57" s="69">
        <f>SUM(L58:L62)</f>
        <v>246590</v>
      </c>
      <c r="M57" s="69">
        <f>SUM(M58:M62)</f>
        <v>226921</v>
      </c>
      <c r="N57" s="306">
        <f>M57/L57</f>
        <v>0.92023601930329701</v>
      </c>
      <c r="O57" s="11" t="s">
        <v>341</v>
      </c>
      <c r="P57" s="67" t="s">
        <v>64</v>
      </c>
      <c r="Q57" s="68" t="s">
        <v>79</v>
      </c>
      <c r="R57" s="68"/>
      <c r="S57" s="68"/>
      <c r="T57" s="68"/>
      <c r="U57" s="68"/>
      <c r="V57" s="68"/>
      <c r="W57" s="69">
        <f>SUM(W58:W62)</f>
        <v>437822</v>
      </c>
      <c r="X57" s="69">
        <f>SUM(X58:X62)</f>
        <v>378236</v>
      </c>
      <c r="Y57" s="306">
        <f>X57/W57</f>
        <v>0.86390359552512208</v>
      </c>
      <c r="Z57" s="69">
        <f>SUM(Z58:Z62)</f>
        <v>343422</v>
      </c>
      <c r="AA57" s="69">
        <f>SUM(AA58:AA62)</f>
        <v>300243</v>
      </c>
      <c r="AB57" s="306">
        <f>AA57/Z57</f>
        <v>0.87426839282282443</v>
      </c>
    </row>
    <row r="58" spans="1:28" s="70" customFormat="1" ht="16.5" thickBot="1" x14ac:dyDescent="0.3">
      <c r="A58" s="11" t="s">
        <v>60</v>
      </c>
      <c r="B58" s="71"/>
      <c r="C58" s="72" t="s">
        <v>66</v>
      </c>
      <c r="D58" s="73" t="s">
        <v>80</v>
      </c>
      <c r="E58" s="73"/>
      <c r="F58" s="73"/>
      <c r="G58" s="73"/>
      <c r="H58" s="127"/>
      <c r="I58" s="74">
        <v>93560</v>
      </c>
      <c r="J58" s="74">
        <v>76596</v>
      </c>
      <c r="K58" s="307">
        <f>J58/I58</f>
        <v>0.81868319794784095</v>
      </c>
      <c r="L58" s="74">
        <v>158126</v>
      </c>
      <c r="M58" s="74">
        <v>153556</v>
      </c>
      <c r="N58" s="307">
        <f>M58/L58</f>
        <v>0.97109899700239055</v>
      </c>
      <c r="O58" s="11" t="s">
        <v>342</v>
      </c>
      <c r="P58" s="71"/>
      <c r="Q58" s="72" t="s">
        <v>66</v>
      </c>
      <c r="R58" s="73" t="s">
        <v>80</v>
      </c>
      <c r="S58" s="73"/>
      <c r="T58" s="73"/>
      <c r="U58" s="73"/>
      <c r="V58" s="127"/>
      <c r="W58" s="74">
        <v>356762</v>
      </c>
      <c r="X58" s="74">
        <v>315176</v>
      </c>
      <c r="Y58" s="307">
        <f>X58/W58</f>
        <v>0.88343489497199812</v>
      </c>
      <c r="Z58" s="74">
        <v>221665</v>
      </c>
      <c r="AA58" s="74">
        <v>205436</v>
      </c>
      <c r="AB58" s="307">
        <f>AA58/Z58</f>
        <v>0.9267859156835766</v>
      </c>
    </row>
    <row r="59" spans="1:28" s="70" customFormat="1" ht="16.5" thickBot="1" x14ac:dyDescent="0.3">
      <c r="A59" s="11" t="s">
        <v>61</v>
      </c>
      <c r="B59" s="71"/>
      <c r="C59" s="72" t="s">
        <v>68</v>
      </c>
      <c r="D59" s="75" t="s">
        <v>145</v>
      </c>
      <c r="E59" s="76"/>
      <c r="F59" s="75"/>
      <c r="G59" s="75"/>
      <c r="H59" s="128"/>
      <c r="I59" s="77">
        <v>11816</v>
      </c>
      <c r="J59" s="77">
        <v>9415</v>
      </c>
      <c r="K59" s="308">
        <f>J59/I59</f>
        <v>0.7968009478672986</v>
      </c>
      <c r="L59" s="77">
        <v>24888</v>
      </c>
      <c r="M59" s="77">
        <v>23613</v>
      </c>
      <c r="N59" s="308">
        <f>M59/L59</f>
        <v>0.94877049180327866</v>
      </c>
      <c r="O59" s="11" t="s">
        <v>343</v>
      </c>
      <c r="P59" s="71"/>
      <c r="Q59" s="72" t="s">
        <v>68</v>
      </c>
      <c r="R59" s="75" t="s">
        <v>145</v>
      </c>
      <c r="S59" s="76"/>
      <c r="T59" s="75"/>
      <c r="U59" s="75"/>
      <c r="V59" s="128"/>
      <c r="W59" s="77">
        <v>56111</v>
      </c>
      <c r="X59" s="77">
        <v>48612</v>
      </c>
      <c r="Y59" s="308">
        <f>X59/W59</f>
        <v>0.86635419080037779</v>
      </c>
      <c r="Z59" s="77">
        <v>33619</v>
      </c>
      <c r="AA59" s="77">
        <v>29912</v>
      </c>
      <c r="AB59" s="308">
        <f>AA59/Z59</f>
        <v>0.88973497129599333</v>
      </c>
    </row>
    <row r="60" spans="1:28" s="70" customFormat="1" ht="16.5" thickBot="1" x14ac:dyDescent="0.3">
      <c r="A60" s="11" t="s">
        <v>62</v>
      </c>
      <c r="B60" s="71"/>
      <c r="C60" s="72" t="s">
        <v>69</v>
      </c>
      <c r="D60" s="75" t="s">
        <v>146</v>
      </c>
      <c r="E60" s="76"/>
      <c r="F60" s="75"/>
      <c r="G60" s="75"/>
      <c r="H60" s="128"/>
      <c r="I60" s="77">
        <v>122475</v>
      </c>
      <c r="J60" s="77">
        <v>90704</v>
      </c>
      <c r="K60" s="308">
        <f>J60/I60</f>
        <v>0.74059195754235563</v>
      </c>
      <c r="L60" s="77">
        <v>63576</v>
      </c>
      <c r="M60" s="77">
        <v>49752</v>
      </c>
      <c r="N60" s="308">
        <f>M60/L60</f>
        <v>0.782559456398641</v>
      </c>
      <c r="O60" s="11" t="s">
        <v>344</v>
      </c>
      <c r="P60" s="71"/>
      <c r="Q60" s="72" t="s">
        <v>69</v>
      </c>
      <c r="R60" s="75" t="s">
        <v>146</v>
      </c>
      <c r="S60" s="76"/>
      <c r="T60" s="75"/>
      <c r="U60" s="75"/>
      <c r="V60" s="128"/>
      <c r="W60" s="77">
        <v>22701</v>
      </c>
      <c r="X60" s="77">
        <v>14448</v>
      </c>
      <c r="Y60" s="308">
        <f>X60/W60</f>
        <v>0.63644773358001849</v>
      </c>
      <c r="Z60" s="77">
        <v>88088</v>
      </c>
      <c r="AA60" s="77">
        <v>64895</v>
      </c>
      <c r="AB60" s="308">
        <f>AA60/Z60</f>
        <v>0.73670647534283895</v>
      </c>
    </row>
    <row r="61" spans="1:28" s="70" customFormat="1" ht="16.5" thickBot="1" x14ac:dyDescent="0.3">
      <c r="A61" s="11" t="s">
        <v>88</v>
      </c>
      <c r="B61" s="71"/>
      <c r="C61" s="72" t="s">
        <v>71</v>
      </c>
      <c r="D61" s="78" t="s">
        <v>162</v>
      </c>
      <c r="E61" s="79"/>
      <c r="F61" s="79"/>
      <c r="G61" s="78"/>
      <c r="H61" s="129"/>
      <c r="I61" s="90"/>
      <c r="J61" s="90"/>
      <c r="K61" s="309"/>
      <c r="L61" s="90"/>
      <c r="M61" s="90"/>
      <c r="N61" s="309"/>
      <c r="O61" s="11" t="s">
        <v>345</v>
      </c>
      <c r="P61" s="71"/>
      <c r="Q61" s="72" t="s">
        <v>71</v>
      </c>
      <c r="R61" s="78" t="s">
        <v>162</v>
      </c>
      <c r="S61" s="79"/>
      <c r="T61" s="79"/>
      <c r="U61" s="78"/>
      <c r="V61" s="129"/>
      <c r="W61" s="90"/>
      <c r="X61" s="90"/>
      <c r="Y61" s="309"/>
      <c r="Z61" s="90"/>
      <c r="AA61" s="90"/>
      <c r="AB61" s="309"/>
    </row>
    <row r="62" spans="1:28" s="70" customFormat="1" ht="16.5" thickBot="1" x14ac:dyDescent="0.3">
      <c r="A62" s="11" t="s">
        <v>89</v>
      </c>
      <c r="B62" s="71"/>
      <c r="C62" s="72" t="s">
        <v>70</v>
      </c>
      <c r="D62" s="75" t="s">
        <v>147</v>
      </c>
      <c r="E62" s="76"/>
      <c r="F62" s="75"/>
      <c r="G62" s="75"/>
      <c r="H62" s="128"/>
      <c r="I62" s="77">
        <f>SUM(I63:I68)</f>
        <v>258</v>
      </c>
      <c r="J62" s="77">
        <f>SUM(J63:J68)</f>
        <v>0</v>
      </c>
      <c r="K62" s="308">
        <f>J62/I62</f>
        <v>0</v>
      </c>
      <c r="L62" s="77">
        <f>SUM(L63:L68)</f>
        <v>0</v>
      </c>
      <c r="M62" s="77">
        <f>SUM(M63:M68)</f>
        <v>0</v>
      </c>
      <c r="N62" s="308"/>
      <c r="O62" s="11" t="s">
        <v>346</v>
      </c>
      <c r="P62" s="71"/>
      <c r="Q62" s="72" t="s">
        <v>70</v>
      </c>
      <c r="R62" s="75" t="s">
        <v>147</v>
      </c>
      <c r="S62" s="76"/>
      <c r="T62" s="75"/>
      <c r="U62" s="75"/>
      <c r="V62" s="128"/>
      <c r="W62" s="77">
        <f>SUM(W63:W68)</f>
        <v>2248</v>
      </c>
      <c r="X62" s="77">
        <f>SUM(X63:X68)</f>
        <v>0</v>
      </c>
      <c r="Y62" s="308"/>
      <c r="Z62" s="77">
        <f>SUM(Z63:Z68)</f>
        <v>50</v>
      </c>
      <c r="AA62" s="77">
        <f>SUM(AA63:AA68)</f>
        <v>0</v>
      </c>
      <c r="AB62" s="308">
        <f>AA62/Z62</f>
        <v>0</v>
      </c>
    </row>
    <row r="63" spans="1:28" s="9" customFormat="1" ht="15" thickBot="1" x14ac:dyDescent="0.25">
      <c r="A63" s="11" t="s">
        <v>90</v>
      </c>
      <c r="B63" s="36"/>
      <c r="C63" s="37"/>
      <c r="D63" s="38" t="s">
        <v>774</v>
      </c>
      <c r="E63" s="39" t="s">
        <v>775</v>
      </c>
      <c r="F63" s="39"/>
      <c r="G63" s="39"/>
      <c r="H63" s="130"/>
      <c r="I63" s="25">
        <v>258</v>
      </c>
      <c r="J63" s="25">
        <v>0</v>
      </c>
      <c r="K63" s="301">
        <f>J63/I63</f>
        <v>0</v>
      </c>
      <c r="L63" s="25">
        <v>0</v>
      </c>
      <c r="M63" s="25">
        <v>0</v>
      </c>
      <c r="N63" s="301"/>
      <c r="O63" s="11" t="s">
        <v>347</v>
      </c>
      <c r="P63" s="36"/>
      <c r="Q63" s="37"/>
      <c r="R63" s="38" t="s">
        <v>774</v>
      </c>
      <c r="S63" s="39" t="s">
        <v>775</v>
      </c>
      <c r="T63" s="39"/>
      <c r="U63" s="39"/>
      <c r="V63" s="130"/>
      <c r="W63" s="25">
        <v>2248</v>
      </c>
      <c r="X63" s="25">
        <v>0</v>
      </c>
      <c r="Y63" s="301"/>
      <c r="Z63" s="25">
        <v>50</v>
      </c>
      <c r="AA63" s="25">
        <v>0</v>
      </c>
      <c r="AB63" s="301">
        <f>AA63/Z63</f>
        <v>0</v>
      </c>
    </row>
    <row r="64" spans="1:28" s="9" customFormat="1" ht="15" thickBot="1" x14ac:dyDescent="0.25">
      <c r="A64" s="11" t="s">
        <v>91</v>
      </c>
      <c r="B64" s="36"/>
      <c r="C64" s="37"/>
      <c r="D64" s="38" t="s">
        <v>220</v>
      </c>
      <c r="E64" s="39" t="s">
        <v>221</v>
      </c>
      <c r="F64" s="39"/>
      <c r="G64" s="39"/>
      <c r="H64" s="130"/>
      <c r="I64" s="25"/>
      <c r="J64" s="25"/>
      <c r="K64" s="301"/>
      <c r="L64" s="25">
        <v>0</v>
      </c>
      <c r="M64" s="25"/>
      <c r="N64" s="301"/>
      <c r="O64" s="11" t="s">
        <v>348</v>
      </c>
      <c r="P64" s="36"/>
      <c r="Q64" s="37"/>
      <c r="R64" s="38" t="s">
        <v>220</v>
      </c>
      <c r="S64" s="39" t="s">
        <v>221</v>
      </c>
      <c r="T64" s="39"/>
      <c r="U64" s="39"/>
      <c r="V64" s="130"/>
      <c r="W64" s="25">
        <v>0</v>
      </c>
      <c r="X64" s="25"/>
      <c r="Y64" s="301"/>
      <c r="Z64" s="25">
        <v>0</v>
      </c>
      <c r="AA64" s="25"/>
      <c r="AB64" s="301"/>
    </row>
    <row r="65" spans="1:28" s="9" customFormat="1" ht="15" thickBot="1" x14ac:dyDescent="0.25">
      <c r="A65" s="11" t="s">
        <v>92</v>
      </c>
      <c r="B65" s="36"/>
      <c r="C65" s="37"/>
      <c r="D65" s="38" t="s">
        <v>222</v>
      </c>
      <c r="E65" s="39" t="s">
        <v>223</v>
      </c>
      <c r="F65" s="10"/>
      <c r="G65" s="39"/>
      <c r="H65" s="130"/>
      <c r="I65" s="25"/>
      <c r="J65" s="25"/>
      <c r="K65" s="301"/>
      <c r="L65" s="25"/>
      <c r="M65" s="25"/>
      <c r="N65" s="301"/>
      <c r="O65" s="11" t="s">
        <v>349</v>
      </c>
      <c r="P65" s="36"/>
      <c r="Q65" s="37"/>
      <c r="R65" s="38" t="s">
        <v>222</v>
      </c>
      <c r="S65" s="39" t="s">
        <v>223</v>
      </c>
      <c r="T65" s="10"/>
      <c r="U65" s="39"/>
      <c r="V65" s="130"/>
      <c r="W65" s="25"/>
      <c r="X65" s="25"/>
      <c r="Y65" s="301"/>
      <c r="Z65" s="25"/>
      <c r="AA65" s="25"/>
      <c r="AB65" s="301"/>
    </row>
    <row r="66" spans="1:28" s="9" customFormat="1" ht="15" thickBot="1" x14ac:dyDescent="0.25">
      <c r="A66" s="11" t="s">
        <v>93</v>
      </c>
      <c r="B66" s="36"/>
      <c r="C66" s="37"/>
      <c r="D66" s="38" t="s">
        <v>224</v>
      </c>
      <c r="E66" s="40" t="s">
        <v>225</v>
      </c>
      <c r="F66" s="24"/>
      <c r="G66" s="40"/>
      <c r="H66" s="131"/>
      <c r="I66" s="132"/>
      <c r="J66" s="132"/>
      <c r="K66" s="302"/>
      <c r="L66" s="132"/>
      <c r="M66" s="132"/>
      <c r="N66" s="302"/>
      <c r="O66" s="11" t="s">
        <v>350</v>
      </c>
      <c r="P66" s="36"/>
      <c r="Q66" s="37"/>
      <c r="R66" s="38" t="s">
        <v>224</v>
      </c>
      <c r="S66" s="40" t="s">
        <v>225</v>
      </c>
      <c r="T66" s="24"/>
      <c r="U66" s="40"/>
      <c r="V66" s="131"/>
      <c r="W66" s="132"/>
      <c r="X66" s="132"/>
      <c r="Y66" s="302"/>
      <c r="Z66" s="132"/>
      <c r="AA66" s="132"/>
      <c r="AB66" s="302"/>
    </row>
    <row r="67" spans="1:28" s="9" customFormat="1" ht="15" thickBot="1" x14ac:dyDescent="0.25">
      <c r="A67" s="11" t="s">
        <v>94</v>
      </c>
      <c r="B67" s="36"/>
      <c r="C67" s="37"/>
      <c r="D67" s="38" t="s">
        <v>226</v>
      </c>
      <c r="E67" s="39" t="s">
        <v>227</v>
      </c>
      <c r="F67" s="10"/>
      <c r="G67" s="39"/>
      <c r="H67" s="130"/>
      <c r="I67" s="25"/>
      <c r="J67" s="25"/>
      <c r="K67" s="301"/>
      <c r="L67" s="25"/>
      <c r="M67" s="25"/>
      <c r="N67" s="301"/>
      <c r="O67" s="11" t="s">
        <v>351</v>
      </c>
      <c r="P67" s="36"/>
      <c r="Q67" s="37"/>
      <c r="R67" s="38" t="s">
        <v>226</v>
      </c>
      <c r="S67" s="39" t="s">
        <v>227</v>
      </c>
      <c r="T67" s="10"/>
      <c r="U67" s="39"/>
      <c r="V67" s="130"/>
      <c r="W67" s="25"/>
      <c r="X67" s="25"/>
      <c r="Y67" s="301"/>
      <c r="Z67" s="25"/>
      <c r="AA67" s="25"/>
      <c r="AB67" s="301"/>
    </row>
    <row r="68" spans="1:28" s="9" customFormat="1" ht="15" thickBot="1" x14ac:dyDescent="0.25">
      <c r="A68" s="11" t="s">
        <v>95</v>
      </c>
      <c r="B68" s="36"/>
      <c r="C68" s="37"/>
      <c r="D68" s="38" t="s">
        <v>228</v>
      </c>
      <c r="E68" s="39" t="s">
        <v>82</v>
      </c>
      <c r="F68" s="10"/>
      <c r="G68" s="39"/>
      <c r="H68" s="130"/>
      <c r="I68" s="25"/>
      <c r="J68" s="25"/>
      <c r="K68" s="301"/>
      <c r="L68" s="25"/>
      <c r="M68" s="25"/>
      <c r="N68" s="301"/>
      <c r="O68" s="11" t="s">
        <v>352</v>
      </c>
      <c r="P68" s="36"/>
      <c r="Q68" s="37"/>
      <c r="R68" s="38" t="s">
        <v>228</v>
      </c>
      <c r="S68" s="39" t="s">
        <v>82</v>
      </c>
      <c r="T68" s="10"/>
      <c r="U68" s="39"/>
      <c r="V68" s="130"/>
      <c r="W68" s="25"/>
      <c r="X68" s="25"/>
      <c r="Y68" s="301"/>
      <c r="Z68" s="25"/>
      <c r="AA68" s="25"/>
      <c r="AB68" s="301"/>
    </row>
    <row r="69" spans="1:28" s="70" customFormat="1" ht="16.5" thickBot="1" x14ac:dyDescent="0.3">
      <c r="A69" s="11" t="s">
        <v>96</v>
      </c>
      <c r="B69" s="67" t="s">
        <v>72</v>
      </c>
      <c r="C69" s="68" t="s">
        <v>81</v>
      </c>
      <c r="D69" s="80"/>
      <c r="E69" s="80"/>
      <c r="F69" s="68"/>
      <c r="G69" s="68"/>
      <c r="H69" s="68"/>
      <c r="I69" s="69">
        <f>SUM(I70:I72)</f>
        <v>4780</v>
      </c>
      <c r="J69" s="69">
        <f>SUM(J70:J72)</f>
        <v>4262</v>
      </c>
      <c r="K69" s="306">
        <f>J69/I69</f>
        <v>0.89163179916317992</v>
      </c>
      <c r="L69" s="69">
        <f>SUM(L70:L72)</f>
        <v>200</v>
      </c>
      <c r="M69" s="69">
        <f>SUM(M70:M72)</f>
        <v>169</v>
      </c>
      <c r="N69" s="306">
        <f>M69/L69</f>
        <v>0.84499999999999997</v>
      </c>
      <c r="O69" s="11" t="s">
        <v>353</v>
      </c>
      <c r="P69" s="67" t="s">
        <v>72</v>
      </c>
      <c r="Q69" s="68" t="s">
        <v>81</v>
      </c>
      <c r="R69" s="80"/>
      <c r="S69" s="80"/>
      <c r="T69" s="68"/>
      <c r="U69" s="68"/>
      <c r="V69" s="68"/>
      <c r="W69" s="69">
        <f>SUM(W70:W72)</f>
        <v>3862</v>
      </c>
      <c r="X69" s="69">
        <f>SUM(X70:X72)</f>
        <v>2972</v>
      </c>
      <c r="Y69" s="306">
        <f>X69/W69</f>
        <v>0.76954945624029003</v>
      </c>
      <c r="Z69" s="69">
        <f>SUM(Z70:Z72)</f>
        <v>1872</v>
      </c>
      <c r="AA69" s="69">
        <f>SUM(AA70:AA72)</f>
        <v>1844</v>
      </c>
      <c r="AB69" s="306">
        <f>AA69/Z69</f>
        <v>0.9850427350427351</v>
      </c>
    </row>
    <row r="70" spans="1:28" s="70" customFormat="1" ht="16.5" thickBot="1" x14ac:dyDescent="0.3">
      <c r="A70" s="11" t="s">
        <v>97</v>
      </c>
      <c r="B70" s="71"/>
      <c r="C70" s="72" t="s">
        <v>74</v>
      </c>
      <c r="D70" s="73" t="s">
        <v>148</v>
      </c>
      <c r="E70" s="73"/>
      <c r="F70" s="73"/>
      <c r="G70" s="73"/>
      <c r="H70" s="127"/>
      <c r="I70" s="74">
        <v>4780</v>
      </c>
      <c r="J70" s="74">
        <v>4262</v>
      </c>
      <c r="K70" s="307">
        <f>J70/I70</f>
        <v>0.89163179916317992</v>
      </c>
      <c r="L70" s="74">
        <v>200</v>
      </c>
      <c r="M70" s="74">
        <v>169</v>
      </c>
      <c r="N70" s="307">
        <f>M70/L70</f>
        <v>0.84499999999999997</v>
      </c>
      <c r="O70" s="11" t="s">
        <v>354</v>
      </c>
      <c r="P70" s="71"/>
      <c r="Q70" s="72" t="s">
        <v>74</v>
      </c>
      <c r="R70" s="73" t="s">
        <v>148</v>
      </c>
      <c r="S70" s="73"/>
      <c r="T70" s="73"/>
      <c r="U70" s="73"/>
      <c r="V70" s="127"/>
      <c r="W70" s="74">
        <v>3862</v>
      </c>
      <c r="X70" s="74">
        <v>2972</v>
      </c>
      <c r="Y70" s="307">
        <f>X70/W70</f>
        <v>0.76954945624029003</v>
      </c>
      <c r="Z70" s="74">
        <v>1872</v>
      </c>
      <c r="AA70" s="74">
        <v>1844</v>
      </c>
      <c r="AB70" s="307">
        <f>AA70/Z70</f>
        <v>0.9850427350427351</v>
      </c>
    </row>
    <row r="71" spans="1:28" s="70" customFormat="1" ht="16.5" thickBot="1" x14ac:dyDescent="0.3">
      <c r="A71" s="11" t="s">
        <v>98</v>
      </c>
      <c r="B71" s="71"/>
      <c r="C71" s="72" t="s">
        <v>75</v>
      </c>
      <c r="D71" s="75" t="s">
        <v>149</v>
      </c>
      <c r="E71" s="75"/>
      <c r="F71" s="75"/>
      <c r="G71" s="75"/>
      <c r="H71" s="128"/>
      <c r="I71" s="77"/>
      <c r="J71" s="77"/>
      <c r="K71" s="308"/>
      <c r="L71" s="77"/>
      <c r="M71" s="77"/>
      <c r="N71" s="308"/>
      <c r="O71" s="11" t="s">
        <v>355</v>
      </c>
      <c r="P71" s="71"/>
      <c r="Q71" s="72" t="s">
        <v>75</v>
      </c>
      <c r="R71" s="75" t="s">
        <v>149</v>
      </c>
      <c r="S71" s="75"/>
      <c r="T71" s="75"/>
      <c r="U71" s="75"/>
      <c r="V71" s="128"/>
      <c r="W71" s="77"/>
      <c r="X71" s="77"/>
      <c r="Y71" s="308"/>
      <c r="Z71" s="77"/>
      <c r="AA71" s="77"/>
      <c r="AB71" s="308"/>
    </row>
    <row r="72" spans="1:28" s="70" customFormat="1" ht="16.5" thickBot="1" x14ac:dyDescent="0.3">
      <c r="A72" s="11" t="s">
        <v>99</v>
      </c>
      <c r="B72" s="71"/>
      <c r="C72" s="72" t="s">
        <v>76</v>
      </c>
      <c r="D72" s="75" t="s">
        <v>150</v>
      </c>
      <c r="E72" s="76"/>
      <c r="F72" s="75"/>
      <c r="G72" s="75"/>
      <c r="H72" s="128"/>
      <c r="I72" s="77">
        <f>SUM(I73:I76)</f>
        <v>0</v>
      </c>
      <c r="J72" s="77">
        <f>SUM(J73:J76)</f>
        <v>0</v>
      </c>
      <c r="K72" s="308"/>
      <c r="L72" s="77">
        <f>SUM(L73:L76)</f>
        <v>0</v>
      </c>
      <c r="M72" s="77">
        <f>SUM(M73:M76)</f>
        <v>0</v>
      </c>
      <c r="N72" s="308"/>
      <c r="O72" s="11" t="s">
        <v>356</v>
      </c>
      <c r="P72" s="71"/>
      <c r="Q72" s="72" t="s">
        <v>76</v>
      </c>
      <c r="R72" s="75" t="s">
        <v>150</v>
      </c>
      <c r="S72" s="76"/>
      <c r="T72" s="75"/>
      <c r="U72" s="75"/>
      <c r="V72" s="128"/>
      <c r="W72" s="77">
        <f>SUM(W73:W76)</f>
        <v>0</v>
      </c>
      <c r="X72" s="77">
        <f>SUM(X73:X76)</f>
        <v>0</v>
      </c>
      <c r="Y72" s="308"/>
      <c r="Z72" s="77">
        <f>SUM(Z73:Z76)</f>
        <v>0</v>
      </c>
      <c r="AA72" s="77">
        <f>SUM(AA73:AA76)</f>
        <v>0</v>
      </c>
      <c r="AB72" s="308"/>
    </row>
    <row r="73" spans="1:28" s="9" customFormat="1" ht="15" thickBot="1" x14ac:dyDescent="0.25">
      <c r="A73" s="11" t="s">
        <v>100</v>
      </c>
      <c r="B73" s="36"/>
      <c r="C73" s="41"/>
      <c r="D73" s="38" t="s">
        <v>229</v>
      </c>
      <c r="E73" s="39" t="s">
        <v>230</v>
      </c>
      <c r="F73" s="39"/>
      <c r="G73" s="39"/>
      <c r="H73" s="130"/>
      <c r="I73" s="25"/>
      <c r="J73" s="25"/>
      <c r="K73" s="301"/>
      <c r="L73" s="25"/>
      <c r="M73" s="25"/>
      <c r="N73" s="301"/>
      <c r="O73" s="11" t="s">
        <v>357</v>
      </c>
      <c r="P73" s="36"/>
      <c r="Q73" s="41"/>
      <c r="R73" s="38" t="s">
        <v>229</v>
      </c>
      <c r="S73" s="39" t="s">
        <v>230</v>
      </c>
      <c r="T73" s="39"/>
      <c r="U73" s="39"/>
      <c r="V73" s="130"/>
      <c r="W73" s="25"/>
      <c r="X73" s="25"/>
      <c r="Y73" s="301"/>
      <c r="Z73" s="25"/>
      <c r="AA73" s="25"/>
      <c r="AB73" s="301"/>
    </row>
    <row r="74" spans="1:28" s="9" customFormat="1" ht="15" thickBot="1" x14ac:dyDescent="0.25">
      <c r="A74" s="11" t="s">
        <v>101</v>
      </c>
      <c r="B74" s="36"/>
      <c r="C74" s="41"/>
      <c r="D74" s="38" t="s">
        <v>231</v>
      </c>
      <c r="E74" s="39" t="s">
        <v>151</v>
      </c>
      <c r="F74" s="39"/>
      <c r="G74" s="39"/>
      <c r="H74" s="130"/>
      <c r="I74" s="25"/>
      <c r="J74" s="25"/>
      <c r="K74" s="301"/>
      <c r="L74" s="25"/>
      <c r="M74" s="25"/>
      <c r="N74" s="301"/>
      <c r="O74" s="11" t="s">
        <v>358</v>
      </c>
      <c r="P74" s="36"/>
      <c r="Q74" s="41"/>
      <c r="R74" s="38" t="s">
        <v>231</v>
      </c>
      <c r="S74" s="39" t="s">
        <v>151</v>
      </c>
      <c r="T74" s="39"/>
      <c r="U74" s="39"/>
      <c r="V74" s="130"/>
      <c r="W74" s="25"/>
      <c r="X74" s="25"/>
      <c r="Y74" s="301"/>
      <c r="Z74" s="25"/>
      <c r="AA74" s="25"/>
      <c r="AB74" s="301"/>
    </row>
    <row r="75" spans="1:28" s="9" customFormat="1" ht="15" thickBot="1" x14ac:dyDescent="0.25">
      <c r="A75" s="11" t="s">
        <v>102</v>
      </c>
      <c r="B75" s="36"/>
      <c r="C75" s="41"/>
      <c r="D75" s="38" t="s">
        <v>232</v>
      </c>
      <c r="E75" s="39" t="s">
        <v>233</v>
      </c>
      <c r="F75" s="10"/>
      <c r="G75" s="39"/>
      <c r="H75" s="130"/>
      <c r="I75" s="25"/>
      <c r="J75" s="25"/>
      <c r="K75" s="301"/>
      <c r="L75" s="25"/>
      <c r="M75" s="25"/>
      <c r="N75" s="301"/>
      <c r="O75" s="11" t="s">
        <v>359</v>
      </c>
      <c r="P75" s="36"/>
      <c r="Q75" s="41"/>
      <c r="R75" s="38" t="s">
        <v>232</v>
      </c>
      <c r="S75" s="39" t="s">
        <v>233</v>
      </c>
      <c r="T75" s="10"/>
      <c r="U75" s="39"/>
      <c r="V75" s="130"/>
      <c r="W75" s="25"/>
      <c r="X75" s="25"/>
      <c r="Y75" s="301"/>
      <c r="Z75" s="25"/>
      <c r="AA75" s="25"/>
      <c r="AB75" s="301"/>
    </row>
    <row r="76" spans="1:28" s="9" customFormat="1" ht="15" thickBot="1" x14ac:dyDescent="0.25">
      <c r="A76" s="11" t="s">
        <v>103</v>
      </c>
      <c r="B76" s="36"/>
      <c r="C76" s="41"/>
      <c r="D76" s="38" t="s">
        <v>234</v>
      </c>
      <c r="E76" s="39" t="s">
        <v>152</v>
      </c>
      <c r="F76" s="10"/>
      <c r="G76" s="39"/>
      <c r="H76" s="130"/>
      <c r="I76" s="132"/>
      <c r="J76" s="132"/>
      <c r="K76" s="302"/>
      <c r="L76" s="132"/>
      <c r="M76" s="132"/>
      <c r="N76" s="302"/>
      <c r="O76" s="11" t="s">
        <v>360</v>
      </c>
      <c r="P76" s="36"/>
      <c r="Q76" s="41"/>
      <c r="R76" s="38" t="s">
        <v>234</v>
      </c>
      <c r="S76" s="39" t="s">
        <v>152</v>
      </c>
      <c r="T76" s="10"/>
      <c r="U76" s="39"/>
      <c r="V76" s="130"/>
      <c r="W76" s="132"/>
      <c r="X76" s="132"/>
      <c r="Y76" s="302"/>
      <c r="Z76" s="132"/>
      <c r="AA76" s="132"/>
      <c r="AB76" s="302"/>
    </row>
    <row r="77" spans="1:28" s="63" customFormat="1" ht="30" customHeight="1" thickBot="1" x14ac:dyDescent="0.3">
      <c r="A77" s="11" t="s">
        <v>104</v>
      </c>
      <c r="B77" s="89" t="s">
        <v>776</v>
      </c>
      <c r="C77" s="81"/>
      <c r="D77" s="82"/>
      <c r="E77" s="82"/>
      <c r="F77" s="82"/>
      <c r="G77" s="82"/>
      <c r="H77" s="82"/>
      <c r="I77" s="60">
        <f>SUM(I57,I69)</f>
        <v>232889</v>
      </c>
      <c r="J77" s="60">
        <f>SUM(J57,J69)</f>
        <v>180977</v>
      </c>
      <c r="K77" s="310">
        <f>J77/I77</f>
        <v>0.77709552619488254</v>
      </c>
      <c r="L77" s="60">
        <f>SUM(L57,L69)</f>
        <v>246790</v>
      </c>
      <c r="M77" s="60">
        <f>SUM(M57,M69)</f>
        <v>227090</v>
      </c>
      <c r="N77" s="310">
        <f>M77/L77</f>
        <v>0.92017504761132951</v>
      </c>
      <c r="O77" s="11" t="s">
        <v>361</v>
      </c>
      <c r="P77" s="89" t="s">
        <v>776</v>
      </c>
      <c r="Q77" s="81"/>
      <c r="R77" s="82"/>
      <c r="S77" s="82"/>
      <c r="T77" s="82"/>
      <c r="U77" s="82"/>
      <c r="V77" s="82"/>
      <c r="W77" s="60">
        <f>SUM(W57,W69)</f>
        <v>441684</v>
      </c>
      <c r="X77" s="60">
        <f>SUM(X57,X69)</f>
        <v>381208</v>
      </c>
      <c r="Y77" s="310">
        <f>X77/W77</f>
        <v>0.86307858106700719</v>
      </c>
      <c r="Z77" s="60">
        <f>SUM(Z57,Z69)</f>
        <v>345294</v>
      </c>
      <c r="AA77" s="60">
        <f>SUM(AA57,AA69)</f>
        <v>302087</v>
      </c>
      <c r="AB77" s="310">
        <f>AA77/Z77</f>
        <v>0.87486895225517969</v>
      </c>
    </row>
    <row r="78" spans="1:28" s="70" customFormat="1" ht="16.5" thickBot="1" x14ac:dyDescent="0.3">
      <c r="A78" s="11" t="s">
        <v>305</v>
      </c>
      <c r="B78" s="67" t="s">
        <v>77</v>
      </c>
      <c r="C78" s="68" t="s">
        <v>153</v>
      </c>
      <c r="D78" s="68"/>
      <c r="E78" s="68"/>
      <c r="F78" s="68"/>
      <c r="G78" s="68"/>
      <c r="H78" s="68"/>
      <c r="I78" s="69">
        <f>SUM(I79,I81)</f>
        <v>0</v>
      </c>
      <c r="J78" s="69">
        <f>SUM(J79,J81)</f>
        <v>0</v>
      </c>
      <c r="K78" s="306"/>
      <c r="L78" s="69">
        <f>SUM(L79,L81)</f>
        <v>0</v>
      </c>
      <c r="M78" s="69">
        <f>SUM(M79,M81)</f>
        <v>0</v>
      </c>
      <c r="N78" s="306"/>
      <c r="O78" s="11" t="s">
        <v>362</v>
      </c>
      <c r="P78" s="67" t="s">
        <v>77</v>
      </c>
      <c r="Q78" s="68" t="s">
        <v>153</v>
      </c>
      <c r="R78" s="68"/>
      <c r="S78" s="68"/>
      <c r="T78" s="68"/>
      <c r="U78" s="68"/>
      <c r="V78" s="68"/>
      <c r="W78" s="69">
        <f>SUM(W79,W81)</f>
        <v>0</v>
      </c>
      <c r="X78" s="69">
        <f>SUM(X79,X81)</f>
        <v>0</v>
      </c>
      <c r="Y78" s="306"/>
      <c r="Z78" s="69">
        <f>SUM(Z79,Z81)</f>
        <v>0</v>
      </c>
      <c r="AA78" s="69">
        <f>SUM(AA79,AA81)</f>
        <v>0</v>
      </c>
      <c r="AB78" s="306"/>
    </row>
    <row r="79" spans="1:28" s="70" customFormat="1" ht="16.5" thickBot="1" x14ac:dyDescent="0.3">
      <c r="A79" s="11" t="s">
        <v>306</v>
      </c>
      <c r="B79" s="71"/>
      <c r="C79" s="83" t="s">
        <v>78</v>
      </c>
      <c r="D79" s="84" t="s">
        <v>157</v>
      </c>
      <c r="E79" s="84"/>
      <c r="F79" s="84"/>
      <c r="G79" s="84"/>
      <c r="H79" s="133"/>
      <c r="I79" s="96">
        <f>SUM(I80)</f>
        <v>0</v>
      </c>
      <c r="J79" s="96">
        <f>SUM(J80)</f>
        <v>0</v>
      </c>
      <c r="K79" s="311"/>
      <c r="L79" s="96">
        <f>SUM(L80)</f>
        <v>0</v>
      </c>
      <c r="M79" s="96">
        <f>SUM(M80)</f>
        <v>0</v>
      </c>
      <c r="N79" s="311"/>
      <c r="O79" s="11" t="s">
        <v>363</v>
      </c>
      <c r="P79" s="71"/>
      <c r="Q79" s="83" t="s">
        <v>78</v>
      </c>
      <c r="R79" s="84" t="s">
        <v>157</v>
      </c>
      <c r="S79" s="84"/>
      <c r="T79" s="84"/>
      <c r="U79" s="84"/>
      <c r="V79" s="133"/>
      <c r="W79" s="96">
        <f>SUM(W80)</f>
        <v>0</v>
      </c>
      <c r="X79" s="96">
        <f>SUM(X80)</f>
        <v>0</v>
      </c>
      <c r="Y79" s="311"/>
      <c r="Z79" s="96">
        <f>SUM(Z80)</f>
        <v>0</v>
      </c>
      <c r="AA79" s="96">
        <f>SUM(AA80)</f>
        <v>0</v>
      </c>
      <c r="AB79" s="311"/>
    </row>
    <row r="80" spans="1:28" s="31" customFormat="1" ht="15" customHeight="1" thickBot="1" x14ac:dyDescent="0.25">
      <c r="A80" s="11" t="s">
        <v>307</v>
      </c>
      <c r="B80" s="30"/>
      <c r="C80" s="19"/>
      <c r="D80" s="42" t="s">
        <v>215</v>
      </c>
      <c r="E80" s="28" t="s">
        <v>235</v>
      </c>
      <c r="F80" s="28"/>
      <c r="G80" s="28"/>
      <c r="H80" s="28"/>
      <c r="I80" s="29"/>
      <c r="J80" s="29"/>
      <c r="K80" s="606"/>
      <c r="L80" s="29"/>
      <c r="M80" s="29"/>
      <c r="N80" s="606"/>
      <c r="O80" s="11" t="s">
        <v>364</v>
      </c>
      <c r="P80" s="30"/>
      <c r="Q80" s="19"/>
      <c r="R80" s="42" t="s">
        <v>215</v>
      </c>
      <c r="S80" s="28" t="s">
        <v>235</v>
      </c>
      <c r="T80" s="28"/>
      <c r="U80" s="28"/>
      <c r="V80" s="28"/>
      <c r="W80" s="29"/>
      <c r="X80" s="29"/>
      <c r="Y80" s="606"/>
      <c r="Z80" s="29"/>
      <c r="AA80" s="29"/>
      <c r="AB80" s="606"/>
    </row>
    <row r="81" spans="1:28" s="47" customFormat="1" ht="15" customHeight="1" thickBot="1" x14ac:dyDescent="0.25">
      <c r="A81" s="11" t="s">
        <v>308</v>
      </c>
      <c r="B81" s="97"/>
      <c r="C81" s="98" t="s">
        <v>158</v>
      </c>
      <c r="D81" s="99" t="s">
        <v>161</v>
      </c>
      <c r="E81" s="100"/>
      <c r="F81" s="100"/>
      <c r="G81" s="100"/>
      <c r="H81" s="100"/>
      <c r="I81" s="101"/>
      <c r="J81" s="101"/>
      <c r="K81" s="613"/>
      <c r="L81" s="101"/>
      <c r="M81" s="101"/>
      <c r="N81" s="613"/>
      <c r="O81" s="11" t="s">
        <v>365</v>
      </c>
      <c r="P81" s="97"/>
      <c r="Q81" s="98" t="s">
        <v>158</v>
      </c>
      <c r="R81" s="99" t="s">
        <v>161</v>
      </c>
      <c r="S81" s="100"/>
      <c r="T81" s="100"/>
      <c r="U81" s="100"/>
      <c r="V81" s="100"/>
      <c r="W81" s="101"/>
      <c r="X81" s="101"/>
      <c r="Y81" s="613"/>
      <c r="Z81" s="101"/>
      <c r="AA81" s="101"/>
      <c r="AB81" s="613"/>
    </row>
    <row r="82" spans="1:28" s="70" customFormat="1" ht="16.5" thickBot="1" x14ac:dyDescent="0.3">
      <c r="A82" s="11" t="s">
        <v>309</v>
      </c>
      <c r="B82" s="67" t="s">
        <v>154</v>
      </c>
      <c r="C82" s="68" t="s">
        <v>83</v>
      </c>
      <c r="D82" s="80"/>
      <c r="E82" s="80"/>
      <c r="F82" s="68"/>
      <c r="G82" s="68"/>
      <c r="H82" s="135"/>
      <c r="I82" s="69"/>
      <c r="J82" s="69"/>
      <c r="K82" s="306"/>
      <c r="L82" s="69"/>
      <c r="M82" s="69"/>
      <c r="N82" s="306"/>
      <c r="O82" s="11" t="s">
        <v>366</v>
      </c>
      <c r="P82" s="67" t="s">
        <v>154</v>
      </c>
      <c r="Q82" s="68" t="s">
        <v>83</v>
      </c>
      <c r="R82" s="80"/>
      <c r="S82" s="80"/>
      <c r="T82" s="68"/>
      <c r="U82" s="68"/>
      <c r="V82" s="135"/>
      <c r="W82" s="69"/>
      <c r="X82" s="69"/>
      <c r="Y82" s="306"/>
      <c r="Z82" s="69"/>
      <c r="AA82" s="69"/>
      <c r="AB82" s="306"/>
    </row>
    <row r="83" spans="1:28" s="63" customFormat="1" ht="30" customHeight="1" thickBot="1" x14ac:dyDescent="0.3">
      <c r="A83" s="11" t="s">
        <v>310</v>
      </c>
      <c r="B83" s="85" t="s">
        <v>777</v>
      </c>
      <c r="C83" s="86"/>
      <c r="D83" s="87"/>
      <c r="E83" s="87"/>
      <c r="F83" s="87"/>
      <c r="G83" s="87"/>
      <c r="H83" s="87"/>
      <c r="I83" s="88">
        <f>SUM(I77,I78,I82)</f>
        <v>232889</v>
      </c>
      <c r="J83" s="88">
        <f>SUM(J77,J78,J82)</f>
        <v>180977</v>
      </c>
      <c r="K83" s="313">
        <f>J83/I83</f>
        <v>0.77709552619488254</v>
      </c>
      <c r="L83" s="88">
        <f>SUM(L77,L78,L82)</f>
        <v>246790</v>
      </c>
      <c r="M83" s="88">
        <f>SUM(M77,M78,M82)</f>
        <v>227090</v>
      </c>
      <c r="N83" s="313">
        <f>M83/L83</f>
        <v>0.92017504761132951</v>
      </c>
      <c r="O83" s="11" t="s">
        <v>367</v>
      </c>
      <c r="P83" s="85" t="s">
        <v>777</v>
      </c>
      <c r="Q83" s="86"/>
      <c r="R83" s="87"/>
      <c r="S83" s="87"/>
      <c r="T83" s="87"/>
      <c r="U83" s="87"/>
      <c r="V83" s="87"/>
      <c r="W83" s="88">
        <f>SUM(W77,W78,W82)</f>
        <v>441684</v>
      </c>
      <c r="X83" s="88">
        <f>SUM(X77,X78,X82)</f>
        <v>381208</v>
      </c>
      <c r="Y83" s="313">
        <f>X83/W83</f>
        <v>0.86307858106700719</v>
      </c>
      <c r="Z83" s="88">
        <f>SUM(Z77,Z78,Z82)</f>
        <v>345294</v>
      </c>
      <c r="AA83" s="88">
        <f>SUM(AA77,AA78,AA82)</f>
        <v>302087</v>
      </c>
      <c r="AB83" s="313">
        <f>AA83/Z83</f>
        <v>0.87486895225517969</v>
      </c>
    </row>
  </sheetData>
  <mergeCells count="16">
    <mergeCell ref="E4:H4"/>
    <mergeCell ref="S4:V4"/>
    <mergeCell ref="B5:N5"/>
    <mergeCell ref="P5:AB5"/>
    <mergeCell ref="B6:H6"/>
    <mergeCell ref="P6:V6"/>
    <mergeCell ref="B53:H53"/>
    <mergeCell ref="P53:V53"/>
    <mergeCell ref="B55:H55"/>
    <mergeCell ref="P55:V55"/>
    <mergeCell ref="E10:H10"/>
    <mergeCell ref="S10:V10"/>
    <mergeCell ref="B42:H42"/>
    <mergeCell ref="P42:V42"/>
    <mergeCell ref="C43:H43"/>
    <mergeCell ref="Q43:V43"/>
  </mergeCells>
  <printOptions horizontalCentered="1"/>
  <pageMargins left="0.70866141732283472" right="0.70866141732283472" top="0.74803149606299213" bottom="0.74803149606299213" header="0.31496062992125984" footer="0.31496062992125984"/>
  <pageSetup paperSize="9" scale="28" firstPageNumber="20" orientation="landscape" r:id="rId1"/>
  <headerFooter>
    <oddFooter>&amp;L&amp;D&amp;C&amp;P</oddFooter>
  </headerFooter>
  <colBreaks count="1" manualBreakCount="1">
    <brk id="14" max="8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5394-296E-4A0A-8106-F7EC395DDD34}">
  <dimension ref="A1"/>
  <sheetViews>
    <sheetView view="pageBreakPreview" zoomScale="60" zoomScaleNormal="100" workbookViewId="0">
      <selection activeCell="P64" sqref="P64"/>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00"/>
  <sheetViews>
    <sheetView view="pageBreakPreview" topLeftCell="AL1" zoomScale="95" zoomScaleNormal="100" zoomScaleSheetLayoutView="95" workbookViewId="0">
      <selection activeCell="AU1" sqref="AU1"/>
    </sheetView>
  </sheetViews>
  <sheetFormatPr defaultColWidth="9.140625"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12" width="15.7109375" style="8" customWidth="1"/>
    <col min="13" max="13" width="4.42578125" style="14" customWidth="1"/>
    <col min="14" max="14" width="4.140625" style="8" customWidth="1"/>
    <col min="15" max="15" width="5.7109375" style="8" customWidth="1"/>
    <col min="16" max="17" width="8.7109375" style="8" customWidth="1"/>
    <col min="18" max="19" width="10.7109375" style="8" customWidth="1"/>
    <col min="20" max="20" width="78.7109375" style="8" customWidth="1"/>
    <col min="21" max="24" width="15.7109375" style="8" customWidth="1"/>
    <col min="25" max="25" width="4.42578125" style="14" customWidth="1"/>
    <col min="26" max="26" width="4.140625" style="8" customWidth="1"/>
    <col min="27" max="27" width="5.7109375" style="8" customWidth="1"/>
    <col min="28" max="29" width="8.7109375" style="8" customWidth="1"/>
    <col min="30" max="31" width="10.7109375" style="8" customWidth="1"/>
    <col min="32" max="32" width="75.42578125" style="8" customWidth="1"/>
    <col min="33" max="34" width="18.7109375" style="8" customWidth="1"/>
    <col min="35" max="35" width="28.42578125" style="8" customWidth="1"/>
    <col min="36" max="36" width="24" style="8" customWidth="1"/>
    <col min="37" max="37" width="4.42578125" style="8" customWidth="1"/>
    <col min="38" max="38" width="4.140625" style="8" customWidth="1"/>
    <col min="39" max="39" width="4.85546875" style="8" customWidth="1"/>
    <col min="40" max="41" width="8.7109375" style="8" customWidth="1"/>
    <col min="42" max="43" width="10.7109375" style="8" customWidth="1"/>
    <col min="44" max="44" width="78.7109375" style="8" customWidth="1"/>
    <col min="45" max="48" width="18.7109375" style="8" customWidth="1"/>
    <col min="49" max="49" width="9.140625" style="8" customWidth="1"/>
    <col min="50" max="16384" width="9.140625" style="8"/>
  </cols>
  <sheetData>
    <row r="1" spans="1:48" ht="15" customHeight="1" x14ac:dyDescent="0.2">
      <c r="L1" s="7" t="s">
        <v>860</v>
      </c>
      <c r="X1" s="7" t="s">
        <v>860</v>
      </c>
      <c r="AJ1" s="7" t="s">
        <v>860</v>
      </c>
      <c r="AU1" s="8" t="s">
        <v>881</v>
      </c>
    </row>
    <row r="2" spans="1:48" ht="15" customHeight="1" x14ac:dyDescent="0.2"/>
    <row r="3" spans="1:48" ht="15" customHeight="1" thickBot="1" x14ac:dyDescent="0.25">
      <c r="L3" s="7" t="s">
        <v>1</v>
      </c>
      <c r="X3" s="7" t="s">
        <v>1</v>
      </c>
      <c r="AJ3" s="7" t="s">
        <v>1</v>
      </c>
    </row>
    <row r="4" spans="1:48" s="12" customFormat="1" ht="15" customHeight="1" thickBot="1" x14ac:dyDescent="0.3">
      <c r="A4" s="11"/>
      <c r="B4" s="13" t="s">
        <v>2</v>
      </c>
      <c r="C4" s="13" t="s">
        <v>3</v>
      </c>
      <c r="D4" s="13" t="s">
        <v>4</v>
      </c>
      <c r="E4" s="629" t="s">
        <v>5</v>
      </c>
      <c r="F4" s="630"/>
      <c r="G4" s="630"/>
      <c r="H4" s="631"/>
      <c r="I4" s="13" t="s">
        <v>6</v>
      </c>
      <c r="J4" s="13" t="s">
        <v>86</v>
      </c>
      <c r="K4" s="13" t="s">
        <v>87</v>
      </c>
      <c r="L4" s="13" t="s">
        <v>246</v>
      </c>
      <c r="M4" s="11"/>
      <c r="N4" s="13" t="s">
        <v>290</v>
      </c>
      <c r="O4" s="13" t="s">
        <v>247</v>
      </c>
      <c r="P4" s="13" t="s">
        <v>291</v>
      </c>
      <c r="Q4" s="629" t="s">
        <v>292</v>
      </c>
      <c r="R4" s="630"/>
      <c r="S4" s="630"/>
      <c r="T4" s="631"/>
      <c r="U4" s="13" t="s">
        <v>293</v>
      </c>
      <c r="V4" s="13" t="s">
        <v>294</v>
      </c>
      <c r="W4" s="13" t="s">
        <v>295</v>
      </c>
      <c r="X4" s="13" t="s">
        <v>296</v>
      </c>
      <c r="Y4" s="11"/>
      <c r="Z4" s="13" t="s">
        <v>297</v>
      </c>
      <c r="AA4" s="13" t="s">
        <v>298</v>
      </c>
      <c r="AB4" s="13" t="s">
        <v>303</v>
      </c>
      <c r="AC4" s="629" t="s">
        <v>304</v>
      </c>
      <c r="AD4" s="630"/>
      <c r="AE4" s="630"/>
      <c r="AF4" s="631"/>
      <c r="AG4" s="13" t="s">
        <v>299</v>
      </c>
      <c r="AH4" s="108" t="s">
        <v>300</v>
      </c>
      <c r="AI4" s="108" t="s">
        <v>301</v>
      </c>
      <c r="AJ4" s="108" t="s">
        <v>302</v>
      </c>
      <c r="AK4" s="11"/>
      <c r="AL4" s="620" t="s">
        <v>830</v>
      </c>
      <c r="AM4" s="620" t="s">
        <v>831</v>
      </c>
      <c r="AN4" s="620" t="s">
        <v>832</v>
      </c>
      <c r="AO4" s="641" t="s">
        <v>833</v>
      </c>
      <c r="AP4" s="642"/>
      <c r="AQ4" s="642"/>
      <c r="AR4" s="643"/>
      <c r="AS4" s="620" t="s">
        <v>834</v>
      </c>
      <c r="AT4" s="621" t="s">
        <v>835</v>
      </c>
      <c r="AU4" s="621" t="s">
        <v>836</v>
      </c>
      <c r="AV4" s="621" t="s">
        <v>837</v>
      </c>
    </row>
    <row r="5" spans="1:48" ht="42" customHeight="1" thickBot="1" x14ac:dyDescent="0.25">
      <c r="A5" s="11" t="s">
        <v>7</v>
      </c>
      <c r="B5" s="626" t="s">
        <v>859</v>
      </c>
      <c r="C5" s="627"/>
      <c r="D5" s="627"/>
      <c r="E5" s="627"/>
      <c r="F5" s="627"/>
      <c r="G5" s="627"/>
      <c r="H5" s="627"/>
      <c r="I5" s="627"/>
      <c r="J5" s="627"/>
      <c r="K5" s="627"/>
      <c r="L5" s="628"/>
      <c r="M5" s="11" t="s">
        <v>122</v>
      </c>
      <c r="N5" s="626" t="s">
        <v>866</v>
      </c>
      <c r="O5" s="627"/>
      <c r="P5" s="627"/>
      <c r="Q5" s="627"/>
      <c r="R5" s="627"/>
      <c r="S5" s="627"/>
      <c r="T5" s="627"/>
      <c r="U5" s="627"/>
      <c r="V5" s="627"/>
      <c r="W5" s="627"/>
      <c r="X5" s="627"/>
      <c r="Y5" s="11" t="s">
        <v>402</v>
      </c>
      <c r="Z5" s="626" t="s">
        <v>866</v>
      </c>
      <c r="AA5" s="627"/>
      <c r="AB5" s="627"/>
      <c r="AC5" s="627"/>
      <c r="AD5" s="627"/>
      <c r="AE5" s="627"/>
      <c r="AF5" s="627"/>
      <c r="AG5" s="627"/>
      <c r="AH5" s="627"/>
      <c r="AI5" s="627"/>
      <c r="AJ5" s="627"/>
      <c r="AK5" s="11">
        <v>289</v>
      </c>
      <c r="AL5" s="626" t="s">
        <v>866</v>
      </c>
      <c r="AM5" s="627"/>
      <c r="AN5" s="627"/>
      <c r="AO5" s="627"/>
      <c r="AP5" s="627"/>
      <c r="AQ5" s="627"/>
      <c r="AR5" s="627"/>
      <c r="AS5" s="627"/>
      <c r="AT5" s="627"/>
      <c r="AU5" s="627"/>
      <c r="AV5" s="627"/>
    </row>
    <row r="6" spans="1:48" ht="115.5" thickBot="1" x14ac:dyDescent="0.25">
      <c r="A6" s="11" t="s">
        <v>8</v>
      </c>
      <c r="B6" s="632" t="s">
        <v>85</v>
      </c>
      <c r="C6" s="632"/>
      <c r="D6" s="632"/>
      <c r="E6" s="632"/>
      <c r="F6" s="632"/>
      <c r="G6" s="632"/>
      <c r="H6" s="632"/>
      <c r="I6" s="111" t="s">
        <v>498</v>
      </c>
      <c r="J6" s="111" t="s">
        <v>499</v>
      </c>
      <c r="K6" s="111" t="s">
        <v>865</v>
      </c>
      <c r="L6" s="111" t="s">
        <v>861</v>
      </c>
      <c r="M6" s="11" t="s">
        <v>123</v>
      </c>
      <c r="N6" s="632" t="s">
        <v>85</v>
      </c>
      <c r="O6" s="632"/>
      <c r="P6" s="632"/>
      <c r="Q6" s="632"/>
      <c r="R6" s="632"/>
      <c r="S6" s="632"/>
      <c r="T6" s="633"/>
      <c r="U6" s="110" t="s">
        <v>500</v>
      </c>
      <c r="V6" s="110" t="s">
        <v>501</v>
      </c>
      <c r="W6" s="110" t="s">
        <v>864</v>
      </c>
      <c r="X6" s="110" t="s">
        <v>863</v>
      </c>
      <c r="Y6" s="11" t="s">
        <v>403</v>
      </c>
      <c r="Z6" s="632" t="s">
        <v>85</v>
      </c>
      <c r="AA6" s="632"/>
      <c r="AB6" s="632"/>
      <c r="AC6" s="632"/>
      <c r="AD6" s="632"/>
      <c r="AE6" s="632"/>
      <c r="AF6" s="633"/>
      <c r="AG6" s="110" t="s">
        <v>826</v>
      </c>
      <c r="AH6" s="110" t="s">
        <v>827</v>
      </c>
      <c r="AI6" s="110" t="s">
        <v>867</v>
      </c>
      <c r="AJ6" s="110" t="s">
        <v>863</v>
      </c>
      <c r="AK6" s="11">
        <v>290</v>
      </c>
      <c r="AL6" s="632" t="s">
        <v>85</v>
      </c>
      <c r="AM6" s="632"/>
      <c r="AN6" s="632"/>
      <c r="AO6" s="632"/>
      <c r="AP6" s="632"/>
      <c r="AQ6" s="632"/>
      <c r="AR6" s="633"/>
      <c r="AS6" s="26" t="s">
        <v>502</v>
      </c>
      <c r="AT6" s="26" t="s">
        <v>503</v>
      </c>
      <c r="AU6" s="26" t="s">
        <v>870</v>
      </c>
      <c r="AV6" s="26" t="s">
        <v>869</v>
      </c>
    </row>
    <row r="7" spans="1:48" s="47" customFormat="1" ht="15" customHeight="1" thickBot="1" x14ac:dyDescent="0.25">
      <c r="A7" s="11" t="s">
        <v>9</v>
      </c>
      <c r="B7" s="43" t="s">
        <v>64</v>
      </c>
      <c r="C7" s="44" t="s">
        <v>65</v>
      </c>
      <c r="D7" s="45"/>
      <c r="E7" s="45"/>
      <c r="F7" s="45"/>
      <c r="G7" s="45"/>
      <c r="H7" s="45"/>
      <c r="I7" s="46">
        <f>SUM(I8,I11,I18,I28)</f>
        <v>70</v>
      </c>
      <c r="J7" s="46">
        <f>SUM(J8,J11,J18,J28)</f>
        <v>261</v>
      </c>
      <c r="K7" s="46">
        <f>SUM(K8,K11,K18,K28)</f>
        <v>201</v>
      </c>
      <c r="L7" s="314">
        <f t="shared" ref="L7:L8" si="0">K7/J7</f>
        <v>0.77011494252873558</v>
      </c>
      <c r="M7" s="11" t="s">
        <v>124</v>
      </c>
      <c r="N7" s="43" t="s">
        <v>64</v>
      </c>
      <c r="O7" s="44" t="s">
        <v>65</v>
      </c>
      <c r="P7" s="45"/>
      <c r="Q7" s="45"/>
      <c r="R7" s="45"/>
      <c r="S7" s="45"/>
      <c r="T7" s="45"/>
      <c r="U7" s="46">
        <f t="shared" ref="U7:W7" si="1">SUM(U8,U11,U18,U28)</f>
        <v>0</v>
      </c>
      <c r="V7" s="112">
        <f t="shared" ref="V7" si="2">SUM(V8,V11,V18,V28)</f>
        <v>0</v>
      </c>
      <c r="W7" s="112">
        <f t="shared" si="1"/>
        <v>0</v>
      </c>
      <c r="X7" s="314"/>
      <c r="Y7" s="11" t="s">
        <v>404</v>
      </c>
      <c r="Z7" s="43" t="s">
        <v>64</v>
      </c>
      <c r="AA7" s="44" t="s">
        <v>65</v>
      </c>
      <c r="AB7" s="45"/>
      <c r="AC7" s="45"/>
      <c r="AD7" s="45"/>
      <c r="AE7" s="45"/>
      <c r="AF7" s="45"/>
      <c r="AG7" s="46">
        <f>SUM(AG8,AG18,AG28)</f>
        <v>1060</v>
      </c>
      <c r="AH7" s="46">
        <f>SUM(AH8,AH18,AH28)</f>
        <v>3169</v>
      </c>
      <c r="AI7" s="46">
        <f>SUM(AI8,AI18,AI28)</f>
        <v>3149</v>
      </c>
      <c r="AJ7" s="289">
        <f>AI7/AH7</f>
        <v>0.99368886083938146</v>
      </c>
      <c r="AK7" s="11">
        <v>291</v>
      </c>
      <c r="AL7" s="43" t="s">
        <v>64</v>
      </c>
      <c r="AM7" s="44" t="s">
        <v>65</v>
      </c>
      <c r="AN7" s="45"/>
      <c r="AO7" s="45"/>
      <c r="AP7" s="45"/>
      <c r="AQ7" s="45"/>
      <c r="AR7" s="45"/>
      <c r="AS7" s="46">
        <f>SUM(AS18,AS8)</f>
        <v>1110</v>
      </c>
      <c r="AT7" s="113">
        <f>SUM(AT10)</f>
        <v>3340</v>
      </c>
      <c r="AU7" s="113">
        <f>SUM(AU8,AU18)</f>
        <v>3350</v>
      </c>
      <c r="AV7" s="289">
        <f>AU7/AT7</f>
        <v>1.0029940119760479</v>
      </c>
    </row>
    <row r="8" spans="1:48" s="47" customFormat="1" ht="15" customHeight="1" thickBot="1" x14ac:dyDescent="0.25">
      <c r="A8" s="11" t="s">
        <v>10</v>
      </c>
      <c r="B8" s="48"/>
      <c r="C8" s="49" t="s">
        <v>66</v>
      </c>
      <c r="D8" s="53" t="s">
        <v>134</v>
      </c>
      <c r="E8" s="54"/>
      <c r="F8" s="54"/>
      <c r="G8" s="54"/>
      <c r="H8" s="54"/>
      <c r="I8" s="55">
        <f>SUM(I9:I10)</f>
        <v>0</v>
      </c>
      <c r="J8" s="55">
        <f>SUM(J9:J10)</f>
        <v>191</v>
      </c>
      <c r="K8" s="55">
        <f>SUM(K9:K10)</f>
        <v>191</v>
      </c>
      <c r="L8" s="315">
        <f t="shared" si="0"/>
        <v>1</v>
      </c>
      <c r="M8" s="11" t="s">
        <v>125</v>
      </c>
      <c r="N8" s="48"/>
      <c r="O8" s="49" t="s">
        <v>66</v>
      </c>
      <c r="P8" s="53" t="s">
        <v>134</v>
      </c>
      <c r="Q8" s="54"/>
      <c r="R8" s="54"/>
      <c r="S8" s="54"/>
      <c r="T8" s="54"/>
      <c r="U8" s="55">
        <f t="shared" ref="U8:W8" si="3">SUM(U9:U10)</f>
        <v>0</v>
      </c>
      <c r="V8" s="114">
        <f t="shared" ref="V8" si="4">SUM(V9:V10)</f>
        <v>0</v>
      </c>
      <c r="W8" s="114">
        <f t="shared" si="3"/>
        <v>0</v>
      </c>
      <c r="X8" s="315"/>
      <c r="Y8" s="11" t="s">
        <v>405</v>
      </c>
      <c r="Z8" s="48"/>
      <c r="AA8" s="49" t="s">
        <v>66</v>
      </c>
      <c r="AB8" s="53" t="s">
        <v>134</v>
      </c>
      <c r="AC8" s="54"/>
      <c r="AD8" s="54"/>
      <c r="AE8" s="54"/>
      <c r="AF8" s="54"/>
      <c r="AG8" s="55">
        <f>SUM(AG9:AG10)</f>
        <v>1040</v>
      </c>
      <c r="AH8" s="115">
        <f>SUM(AH9:AH10)</f>
        <v>3149</v>
      </c>
      <c r="AI8" s="115">
        <f>SUM(AI9:AI10)</f>
        <v>3149</v>
      </c>
      <c r="AJ8" s="290">
        <f>AI8/AH8</f>
        <v>1</v>
      </c>
      <c r="AK8" s="11">
        <v>292</v>
      </c>
      <c r="AL8" s="48"/>
      <c r="AM8" s="49" t="s">
        <v>66</v>
      </c>
      <c r="AN8" s="53" t="s">
        <v>134</v>
      </c>
      <c r="AO8" s="54"/>
      <c r="AP8" s="54"/>
      <c r="AQ8" s="54"/>
      <c r="AR8" s="54"/>
      <c r="AS8" s="55">
        <f t="shared" ref="AS8:AS48" si="5">U8+AG8</f>
        <v>1040</v>
      </c>
      <c r="AT8" s="115">
        <f>SUM(J8,V8,AH8)</f>
        <v>3340</v>
      </c>
      <c r="AU8" s="115">
        <f>SUM(AU9:AU10)</f>
        <v>3340</v>
      </c>
      <c r="AV8" s="290">
        <f>AU8/AT8</f>
        <v>1</v>
      </c>
    </row>
    <row r="9" spans="1:48" s="31" customFormat="1" ht="15" customHeight="1" thickBot="1" x14ac:dyDescent="0.25">
      <c r="A9" s="11" t="s">
        <v>11</v>
      </c>
      <c r="B9" s="30"/>
      <c r="D9" s="19" t="s">
        <v>169</v>
      </c>
      <c r="E9" s="639" t="s">
        <v>170</v>
      </c>
      <c r="F9" s="639"/>
      <c r="G9" s="639"/>
      <c r="H9" s="640"/>
      <c r="I9" s="29"/>
      <c r="J9" s="29"/>
      <c r="K9" s="29"/>
      <c r="L9" s="291"/>
      <c r="M9" s="11" t="s">
        <v>126</v>
      </c>
      <c r="N9" s="30"/>
      <c r="P9" s="19" t="s">
        <v>169</v>
      </c>
      <c r="Q9" s="639" t="s">
        <v>170</v>
      </c>
      <c r="R9" s="639"/>
      <c r="S9" s="639"/>
      <c r="T9" s="639"/>
      <c r="U9" s="29"/>
      <c r="V9" s="116"/>
      <c r="W9" s="116"/>
      <c r="X9" s="291"/>
      <c r="Y9" s="11" t="s">
        <v>406</v>
      </c>
      <c r="Z9" s="30"/>
      <c r="AB9" s="19" t="s">
        <v>169</v>
      </c>
      <c r="AC9" s="639" t="s">
        <v>170</v>
      </c>
      <c r="AD9" s="639"/>
      <c r="AE9" s="639"/>
      <c r="AF9" s="639"/>
      <c r="AG9" s="29">
        <f t="shared" ref="AG9:AI9" si="6">I9+U9</f>
        <v>0</v>
      </c>
      <c r="AH9" s="116">
        <f t="shared" si="6"/>
        <v>0</v>
      </c>
      <c r="AI9" s="116">
        <f t="shared" si="6"/>
        <v>0</v>
      </c>
      <c r="AJ9" s="291"/>
      <c r="AK9" s="11">
        <v>293</v>
      </c>
      <c r="AL9" s="30"/>
      <c r="AN9" s="19" t="s">
        <v>169</v>
      </c>
      <c r="AO9" s="639" t="s">
        <v>170</v>
      </c>
      <c r="AP9" s="639"/>
      <c r="AQ9" s="639"/>
      <c r="AR9" s="639"/>
      <c r="AS9" s="29">
        <f t="shared" si="5"/>
        <v>0</v>
      </c>
      <c r="AT9" s="116">
        <f t="shared" ref="AT9:AT48" si="7">V9+AH9</f>
        <v>0</v>
      </c>
      <c r="AU9" s="116">
        <f t="shared" ref="AU9:AU48" si="8">W9+AI9</f>
        <v>0</v>
      </c>
      <c r="AV9" s="291"/>
    </row>
    <row r="10" spans="1:48" s="31" customFormat="1" ht="15" customHeight="1" thickBot="1" x14ac:dyDescent="0.25">
      <c r="A10" s="11" t="s">
        <v>12</v>
      </c>
      <c r="B10" s="30"/>
      <c r="D10" s="19" t="s">
        <v>171</v>
      </c>
      <c r="E10" s="28" t="s">
        <v>172</v>
      </c>
      <c r="F10" s="34"/>
      <c r="G10" s="34"/>
      <c r="H10" s="28"/>
      <c r="I10" s="29"/>
      <c r="J10" s="29">
        <v>191</v>
      </c>
      <c r="K10" s="29">
        <v>191</v>
      </c>
      <c r="L10" s="291">
        <f t="shared" ref="L10" si="9">K10/J10</f>
        <v>1</v>
      </c>
      <c r="M10" s="11" t="s">
        <v>311</v>
      </c>
      <c r="N10" s="30"/>
      <c r="P10" s="19" t="s">
        <v>171</v>
      </c>
      <c r="Q10" s="28" t="s">
        <v>172</v>
      </c>
      <c r="R10" s="34"/>
      <c r="S10" s="34"/>
      <c r="T10" s="28"/>
      <c r="U10" s="29"/>
      <c r="V10" s="116"/>
      <c r="W10" s="116"/>
      <c r="X10" s="291"/>
      <c r="Y10" s="11" t="s">
        <v>407</v>
      </c>
      <c r="Z10" s="30"/>
      <c r="AB10" s="19" t="s">
        <v>171</v>
      </c>
      <c r="AC10" s="28" t="s">
        <v>172</v>
      </c>
      <c r="AD10" s="34"/>
      <c r="AE10" s="34"/>
      <c r="AF10" s="28"/>
      <c r="AG10" s="29">
        <v>1040</v>
      </c>
      <c r="AH10" s="116">
        <v>3149</v>
      </c>
      <c r="AI10" s="116">
        <v>3149</v>
      </c>
      <c r="AJ10" s="291">
        <f>AI10/AH10</f>
        <v>1</v>
      </c>
      <c r="AK10" s="11">
        <v>294</v>
      </c>
      <c r="AL10" s="30"/>
      <c r="AN10" s="19" t="s">
        <v>171</v>
      </c>
      <c r="AO10" s="28" t="s">
        <v>172</v>
      </c>
      <c r="AP10" s="34"/>
      <c r="AQ10" s="34"/>
      <c r="AR10" s="28"/>
      <c r="AS10" s="29">
        <f t="shared" si="5"/>
        <v>1040</v>
      </c>
      <c r="AT10" s="116">
        <f>SUM(J10,V10,AH10)</f>
        <v>3340</v>
      </c>
      <c r="AU10" s="116">
        <f>SUM(K10,W10,AI10)</f>
        <v>3340</v>
      </c>
      <c r="AV10" s="291">
        <f>AU10/AT10</f>
        <v>1</v>
      </c>
    </row>
    <row r="11" spans="1:48" s="47" customFormat="1" ht="15" customHeight="1" thickBot="1" x14ac:dyDescent="0.25">
      <c r="A11" s="11" t="s">
        <v>13</v>
      </c>
      <c r="B11" s="48"/>
      <c r="C11" s="49" t="s">
        <v>68</v>
      </c>
      <c r="D11" s="50" t="s">
        <v>67</v>
      </c>
      <c r="E11" s="51"/>
      <c r="F11" s="51"/>
      <c r="G11" s="51"/>
      <c r="H11" s="51"/>
      <c r="I11" s="52">
        <f>SUM(I12:I17)</f>
        <v>0</v>
      </c>
      <c r="J11" s="52">
        <f>SUM(J12:J17)</f>
        <v>0</v>
      </c>
      <c r="K11" s="52">
        <f>SUM(K12:K17)</f>
        <v>0</v>
      </c>
      <c r="L11" s="316"/>
      <c r="M11" s="11" t="s">
        <v>312</v>
      </c>
      <c r="N11" s="48"/>
      <c r="O11" s="49" t="s">
        <v>68</v>
      </c>
      <c r="P11" s="50" t="s">
        <v>67</v>
      </c>
      <c r="Q11" s="51"/>
      <c r="R11" s="51"/>
      <c r="S11" s="51"/>
      <c r="T11" s="51"/>
      <c r="U11" s="52">
        <f t="shared" ref="U11:W11" si="10">SUM(U12:U17)</f>
        <v>0</v>
      </c>
      <c r="V11" s="117">
        <f t="shared" ref="V11" si="11">SUM(V12:V17)</f>
        <v>0</v>
      </c>
      <c r="W11" s="117">
        <f t="shared" si="10"/>
        <v>0</v>
      </c>
      <c r="X11" s="316"/>
      <c r="Y11" s="11" t="s">
        <v>408</v>
      </c>
      <c r="Z11" s="48"/>
      <c r="AA11" s="49" t="s">
        <v>68</v>
      </c>
      <c r="AB11" s="50" t="s">
        <v>67</v>
      </c>
      <c r="AC11" s="51"/>
      <c r="AD11" s="51"/>
      <c r="AE11" s="51"/>
      <c r="AF11" s="51"/>
      <c r="AG11" s="52">
        <f t="shared" ref="AG11:AG48" si="12">I11+U11</f>
        <v>0</v>
      </c>
      <c r="AH11" s="118">
        <f t="shared" ref="AH11:AH48" si="13">J11+V11</f>
        <v>0</v>
      </c>
      <c r="AI11" s="118">
        <f t="shared" ref="AI11:AI48" si="14">K11+W11</f>
        <v>0</v>
      </c>
      <c r="AJ11" s="292"/>
      <c r="AK11" s="11">
        <v>295</v>
      </c>
      <c r="AL11" s="48"/>
      <c r="AM11" s="49" t="s">
        <v>68</v>
      </c>
      <c r="AN11" s="50" t="s">
        <v>67</v>
      </c>
      <c r="AO11" s="51"/>
      <c r="AP11" s="51"/>
      <c r="AQ11" s="51"/>
      <c r="AR11" s="51"/>
      <c r="AS11" s="52">
        <f t="shared" si="5"/>
        <v>0</v>
      </c>
      <c r="AT11" s="118">
        <f t="shared" si="7"/>
        <v>0</v>
      </c>
      <c r="AU11" s="118">
        <f>W11+AI11</f>
        <v>0</v>
      </c>
      <c r="AV11" s="292"/>
    </row>
    <row r="12" spans="1:48" s="6" customFormat="1" ht="15" customHeight="1" thickBot="1" x14ac:dyDescent="0.25">
      <c r="A12" s="11" t="s">
        <v>14</v>
      </c>
      <c r="B12" s="3"/>
      <c r="C12" s="4"/>
      <c r="D12" s="27" t="s">
        <v>173</v>
      </c>
      <c r="E12" s="28" t="s">
        <v>174</v>
      </c>
      <c r="F12" s="5"/>
      <c r="G12" s="5"/>
      <c r="H12" s="5"/>
      <c r="I12" s="29"/>
      <c r="J12" s="29"/>
      <c r="K12" s="29"/>
      <c r="L12" s="291"/>
      <c r="M12" s="11" t="s">
        <v>313</v>
      </c>
      <c r="N12" s="3"/>
      <c r="O12" s="4"/>
      <c r="P12" s="27" t="s">
        <v>173</v>
      </c>
      <c r="Q12" s="28" t="s">
        <v>174</v>
      </c>
      <c r="R12" s="5"/>
      <c r="S12" s="5"/>
      <c r="T12" s="5"/>
      <c r="U12" s="29"/>
      <c r="V12" s="116"/>
      <c r="W12" s="116"/>
      <c r="X12" s="291"/>
      <c r="Y12" s="11" t="s">
        <v>409</v>
      </c>
      <c r="Z12" s="3"/>
      <c r="AA12" s="4"/>
      <c r="AB12" s="27" t="s">
        <v>173</v>
      </c>
      <c r="AC12" s="28" t="s">
        <v>174</v>
      </c>
      <c r="AD12" s="5"/>
      <c r="AE12" s="5"/>
      <c r="AF12" s="5"/>
      <c r="AG12" s="29">
        <f t="shared" si="12"/>
        <v>0</v>
      </c>
      <c r="AH12" s="116">
        <f t="shared" si="13"/>
        <v>0</v>
      </c>
      <c r="AI12" s="116">
        <f t="shared" si="14"/>
        <v>0</v>
      </c>
      <c r="AJ12" s="291"/>
      <c r="AK12" s="11">
        <v>296</v>
      </c>
      <c r="AL12" s="3"/>
      <c r="AM12" s="4"/>
      <c r="AN12" s="27" t="s">
        <v>173</v>
      </c>
      <c r="AO12" s="28" t="s">
        <v>174</v>
      </c>
      <c r="AP12" s="5"/>
      <c r="AQ12" s="5"/>
      <c r="AR12" s="5"/>
      <c r="AS12" s="29">
        <f t="shared" si="5"/>
        <v>0</v>
      </c>
      <c r="AT12" s="116">
        <f t="shared" si="7"/>
        <v>0</v>
      </c>
      <c r="AU12" s="116">
        <f t="shared" si="8"/>
        <v>0</v>
      </c>
      <c r="AV12" s="291"/>
    </row>
    <row r="13" spans="1:48" s="6" customFormat="1" ht="15" customHeight="1" thickBot="1" x14ac:dyDescent="0.25">
      <c r="A13" s="11" t="s">
        <v>15</v>
      </c>
      <c r="B13" s="3"/>
      <c r="C13" s="4"/>
      <c r="D13" s="19" t="s">
        <v>175</v>
      </c>
      <c r="E13" s="28" t="s">
        <v>176</v>
      </c>
      <c r="F13" s="5"/>
      <c r="G13" s="5"/>
      <c r="H13" s="5"/>
      <c r="I13" s="29"/>
      <c r="J13" s="29"/>
      <c r="K13" s="29"/>
      <c r="L13" s="291"/>
      <c r="M13" s="11" t="s">
        <v>314</v>
      </c>
      <c r="N13" s="3"/>
      <c r="O13" s="4"/>
      <c r="P13" s="19" t="s">
        <v>175</v>
      </c>
      <c r="Q13" s="28" t="s">
        <v>176</v>
      </c>
      <c r="R13" s="5"/>
      <c r="S13" s="5"/>
      <c r="T13" s="5"/>
      <c r="U13" s="29"/>
      <c r="V13" s="116"/>
      <c r="W13" s="116"/>
      <c r="X13" s="291"/>
      <c r="Y13" s="11" t="s">
        <v>410</v>
      </c>
      <c r="Z13" s="3"/>
      <c r="AA13" s="4"/>
      <c r="AB13" s="19" t="s">
        <v>175</v>
      </c>
      <c r="AC13" s="28" t="s">
        <v>176</v>
      </c>
      <c r="AD13" s="5"/>
      <c r="AE13" s="5"/>
      <c r="AF13" s="5"/>
      <c r="AG13" s="29">
        <f t="shared" si="12"/>
        <v>0</v>
      </c>
      <c r="AH13" s="116">
        <f t="shared" si="13"/>
        <v>0</v>
      </c>
      <c r="AI13" s="116">
        <f t="shared" si="14"/>
        <v>0</v>
      </c>
      <c r="AJ13" s="291"/>
      <c r="AK13" s="11">
        <v>297</v>
      </c>
      <c r="AL13" s="3"/>
      <c r="AM13" s="4"/>
      <c r="AN13" s="19" t="s">
        <v>175</v>
      </c>
      <c r="AO13" s="28" t="s">
        <v>176</v>
      </c>
      <c r="AP13" s="5"/>
      <c r="AQ13" s="5"/>
      <c r="AR13" s="5"/>
      <c r="AS13" s="29">
        <f t="shared" si="5"/>
        <v>0</v>
      </c>
      <c r="AT13" s="116">
        <f t="shared" si="7"/>
        <v>0</v>
      </c>
      <c r="AU13" s="116">
        <f t="shared" si="8"/>
        <v>0</v>
      </c>
      <c r="AV13" s="291"/>
    </row>
    <row r="14" spans="1:48" s="6" customFormat="1" ht="15" customHeight="1" thickBot="1" x14ac:dyDescent="0.25">
      <c r="A14" s="11" t="s">
        <v>16</v>
      </c>
      <c r="B14" s="3"/>
      <c r="C14" s="4"/>
      <c r="D14" s="19" t="s">
        <v>177</v>
      </c>
      <c r="E14" s="28" t="s">
        <v>178</v>
      </c>
      <c r="F14" s="5"/>
      <c r="G14" s="5"/>
      <c r="H14" s="5"/>
      <c r="I14" s="29"/>
      <c r="J14" s="29"/>
      <c r="K14" s="29"/>
      <c r="L14" s="291"/>
      <c r="M14" s="11" t="s">
        <v>315</v>
      </c>
      <c r="N14" s="3"/>
      <c r="O14" s="4"/>
      <c r="P14" s="19" t="s">
        <v>177</v>
      </c>
      <c r="Q14" s="28" t="s">
        <v>178</v>
      </c>
      <c r="R14" s="5"/>
      <c r="S14" s="5"/>
      <c r="T14" s="5"/>
      <c r="U14" s="29"/>
      <c r="V14" s="116"/>
      <c r="W14" s="116"/>
      <c r="X14" s="291"/>
      <c r="Y14" s="11" t="s">
        <v>411</v>
      </c>
      <c r="Z14" s="3"/>
      <c r="AA14" s="4"/>
      <c r="AB14" s="19" t="s">
        <v>177</v>
      </c>
      <c r="AC14" s="28" t="s">
        <v>178</v>
      </c>
      <c r="AD14" s="5"/>
      <c r="AE14" s="5"/>
      <c r="AF14" s="5"/>
      <c r="AG14" s="29">
        <f t="shared" si="12"/>
        <v>0</v>
      </c>
      <c r="AH14" s="116">
        <f t="shared" si="13"/>
        <v>0</v>
      </c>
      <c r="AI14" s="116">
        <f t="shared" si="14"/>
        <v>0</v>
      </c>
      <c r="AJ14" s="291"/>
      <c r="AK14" s="11">
        <v>298</v>
      </c>
      <c r="AL14" s="3"/>
      <c r="AM14" s="4"/>
      <c r="AN14" s="19" t="s">
        <v>177</v>
      </c>
      <c r="AO14" s="28" t="s">
        <v>178</v>
      </c>
      <c r="AP14" s="5"/>
      <c r="AQ14" s="5"/>
      <c r="AR14" s="5"/>
      <c r="AS14" s="29">
        <f t="shared" si="5"/>
        <v>0</v>
      </c>
      <c r="AT14" s="116">
        <f t="shared" si="7"/>
        <v>0</v>
      </c>
      <c r="AU14" s="116">
        <f t="shared" si="8"/>
        <v>0</v>
      </c>
      <c r="AV14" s="291"/>
    </row>
    <row r="15" spans="1:48" s="6" customFormat="1" ht="15" customHeight="1" thickBot="1" x14ac:dyDescent="0.25">
      <c r="A15" s="11" t="s">
        <v>17</v>
      </c>
      <c r="B15" s="3"/>
      <c r="C15" s="4"/>
      <c r="D15" s="19" t="s">
        <v>179</v>
      </c>
      <c r="E15" s="28" t="s">
        <v>180</v>
      </c>
      <c r="F15" s="5"/>
      <c r="G15" s="5"/>
      <c r="H15" s="5"/>
      <c r="I15" s="29"/>
      <c r="J15" s="29"/>
      <c r="K15" s="29"/>
      <c r="L15" s="291"/>
      <c r="M15" s="11" t="s">
        <v>316</v>
      </c>
      <c r="N15" s="3"/>
      <c r="O15" s="4"/>
      <c r="P15" s="19" t="s">
        <v>179</v>
      </c>
      <c r="Q15" s="28" t="s">
        <v>180</v>
      </c>
      <c r="R15" s="5"/>
      <c r="S15" s="5"/>
      <c r="T15" s="5"/>
      <c r="U15" s="29"/>
      <c r="V15" s="116"/>
      <c r="W15" s="116"/>
      <c r="X15" s="291"/>
      <c r="Y15" s="11" t="s">
        <v>412</v>
      </c>
      <c r="Z15" s="3"/>
      <c r="AA15" s="4"/>
      <c r="AB15" s="19" t="s">
        <v>179</v>
      </c>
      <c r="AC15" s="28" t="s">
        <v>180</v>
      </c>
      <c r="AD15" s="5"/>
      <c r="AE15" s="5"/>
      <c r="AF15" s="5"/>
      <c r="AG15" s="29">
        <f t="shared" si="12"/>
        <v>0</v>
      </c>
      <c r="AH15" s="116">
        <f t="shared" si="13"/>
        <v>0</v>
      </c>
      <c r="AI15" s="116">
        <f t="shared" si="14"/>
        <v>0</v>
      </c>
      <c r="AJ15" s="291"/>
      <c r="AK15" s="11">
        <v>299</v>
      </c>
      <c r="AL15" s="3"/>
      <c r="AM15" s="4"/>
      <c r="AN15" s="19" t="s">
        <v>179</v>
      </c>
      <c r="AO15" s="28" t="s">
        <v>180</v>
      </c>
      <c r="AP15" s="5"/>
      <c r="AQ15" s="5"/>
      <c r="AR15" s="5"/>
      <c r="AS15" s="29">
        <f t="shared" si="5"/>
        <v>0</v>
      </c>
      <c r="AT15" s="116">
        <f t="shared" si="7"/>
        <v>0</v>
      </c>
      <c r="AU15" s="116">
        <f t="shared" si="8"/>
        <v>0</v>
      </c>
      <c r="AV15" s="291"/>
    </row>
    <row r="16" spans="1:48" s="6" customFormat="1" ht="15" customHeight="1" thickBot="1" x14ac:dyDescent="0.25">
      <c r="A16" s="11" t="s">
        <v>18</v>
      </c>
      <c r="B16" s="3"/>
      <c r="C16" s="4"/>
      <c r="D16" s="19" t="s">
        <v>181</v>
      </c>
      <c r="E16" s="28" t="s">
        <v>182</v>
      </c>
      <c r="F16" s="5"/>
      <c r="G16" s="5"/>
      <c r="H16" s="5"/>
      <c r="I16" s="29"/>
      <c r="J16" s="29"/>
      <c r="K16" s="29"/>
      <c r="L16" s="291"/>
      <c r="M16" s="11" t="s">
        <v>317</v>
      </c>
      <c r="N16" s="3"/>
      <c r="O16" s="4"/>
      <c r="P16" s="19" t="s">
        <v>181</v>
      </c>
      <c r="Q16" s="28" t="s">
        <v>182</v>
      </c>
      <c r="R16" s="5"/>
      <c r="S16" s="5"/>
      <c r="T16" s="5"/>
      <c r="U16" s="29"/>
      <c r="V16" s="116"/>
      <c r="W16" s="116"/>
      <c r="X16" s="291"/>
      <c r="Y16" s="11" t="s">
        <v>413</v>
      </c>
      <c r="Z16" s="3"/>
      <c r="AA16" s="4"/>
      <c r="AB16" s="19" t="s">
        <v>181</v>
      </c>
      <c r="AC16" s="28" t="s">
        <v>182</v>
      </c>
      <c r="AD16" s="5"/>
      <c r="AE16" s="5"/>
      <c r="AF16" s="5"/>
      <c r="AG16" s="29">
        <f t="shared" si="12"/>
        <v>0</v>
      </c>
      <c r="AH16" s="116">
        <f t="shared" si="13"/>
        <v>0</v>
      </c>
      <c r="AI16" s="116">
        <f t="shared" si="14"/>
        <v>0</v>
      </c>
      <c r="AJ16" s="291"/>
      <c r="AK16" s="11">
        <v>300</v>
      </c>
      <c r="AL16" s="3"/>
      <c r="AM16" s="4"/>
      <c r="AN16" s="19" t="s">
        <v>181</v>
      </c>
      <c r="AO16" s="28" t="s">
        <v>182</v>
      </c>
      <c r="AP16" s="5"/>
      <c r="AQ16" s="5"/>
      <c r="AR16" s="5"/>
      <c r="AS16" s="29">
        <f t="shared" si="5"/>
        <v>0</v>
      </c>
      <c r="AT16" s="116">
        <f t="shared" si="7"/>
        <v>0</v>
      </c>
      <c r="AU16" s="116">
        <f t="shared" si="8"/>
        <v>0</v>
      </c>
      <c r="AV16" s="291"/>
    </row>
    <row r="17" spans="1:48" s="6" customFormat="1" ht="15" customHeight="1" thickBot="1" x14ac:dyDescent="0.25">
      <c r="A17" s="11" t="s">
        <v>19</v>
      </c>
      <c r="B17" s="3"/>
      <c r="C17" s="4"/>
      <c r="D17" s="32" t="s">
        <v>183</v>
      </c>
      <c r="E17" s="28" t="s">
        <v>133</v>
      </c>
      <c r="F17" s="5"/>
      <c r="G17" s="5"/>
      <c r="H17" s="5"/>
      <c r="I17" s="29"/>
      <c r="J17" s="29"/>
      <c r="K17" s="29"/>
      <c r="L17" s="291"/>
      <c r="M17" s="11" t="s">
        <v>318</v>
      </c>
      <c r="N17" s="3"/>
      <c r="O17" s="4"/>
      <c r="P17" s="32" t="s">
        <v>183</v>
      </c>
      <c r="Q17" s="28" t="s">
        <v>133</v>
      </c>
      <c r="R17" s="5"/>
      <c r="S17" s="5"/>
      <c r="T17" s="5"/>
      <c r="U17" s="29"/>
      <c r="V17" s="116"/>
      <c r="W17" s="116"/>
      <c r="X17" s="291"/>
      <c r="Y17" s="11" t="s">
        <v>414</v>
      </c>
      <c r="Z17" s="3"/>
      <c r="AA17" s="4"/>
      <c r="AB17" s="32" t="s">
        <v>183</v>
      </c>
      <c r="AC17" s="28" t="s">
        <v>133</v>
      </c>
      <c r="AD17" s="5"/>
      <c r="AE17" s="5"/>
      <c r="AF17" s="5"/>
      <c r="AG17" s="29">
        <f t="shared" si="12"/>
        <v>0</v>
      </c>
      <c r="AH17" s="116">
        <f t="shared" si="13"/>
        <v>0</v>
      </c>
      <c r="AI17" s="116">
        <f t="shared" si="14"/>
        <v>0</v>
      </c>
      <c r="AJ17" s="291"/>
      <c r="AK17" s="11">
        <v>301</v>
      </c>
      <c r="AL17" s="3"/>
      <c r="AM17" s="4"/>
      <c r="AN17" s="32" t="s">
        <v>183</v>
      </c>
      <c r="AO17" s="28" t="s">
        <v>133</v>
      </c>
      <c r="AP17" s="5"/>
      <c r="AQ17" s="5"/>
      <c r="AR17" s="5"/>
      <c r="AS17" s="29">
        <f t="shared" si="5"/>
        <v>0</v>
      </c>
      <c r="AT17" s="116">
        <f t="shared" si="7"/>
        <v>0</v>
      </c>
      <c r="AU17" s="116">
        <f t="shared" si="8"/>
        <v>0</v>
      </c>
      <c r="AV17" s="291"/>
    </row>
    <row r="18" spans="1:48" s="47" customFormat="1" ht="15" customHeight="1" thickBot="1" x14ac:dyDescent="0.25">
      <c r="A18" s="11" t="s">
        <v>20</v>
      </c>
      <c r="B18" s="48"/>
      <c r="C18" s="49" t="s">
        <v>69</v>
      </c>
      <c r="D18" s="50" t="s">
        <v>65</v>
      </c>
      <c r="E18" s="51"/>
      <c r="F18" s="51"/>
      <c r="G18" s="51"/>
      <c r="H18" s="51"/>
      <c r="I18" s="52">
        <f>SUM(I19:I27)</f>
        <v>70</v>
      </c>
      <c r="J18" s="52">
        <f>SUM(J19:J27)</f>
        <v>70</v>
      </c>
      <c r="K18" s="52">
        <f>SUM(K19:K27)</f>
        <v>10</v>
      </c>
      <c r="L18" s="316">
        <f t="shared" ref="L18:L49" si="15">K18/J18</f>
        <v>0.14285714285714285</v>
      </c>
      <c r="M18" s="11" t="s">
        <v>319</v>
      </c>
      <c r="N18" s="48"/>
      <c r="O18" s="49" t="s">
        <v>69</v>
      </c>
      <c r="P18" s="50" t="s">
        <v>65</v>
      </c>
      <c r="Q18" s="51"/>
      <c r="R18" s="51"/>
      <c r="S18" s="51"/>
      <c r="T18" s="51"/>
      <c r="U18" s="52">
        <f t="shared" ref="U18:W18" si="16">SUM(U19:U27)</f>
        <v>0</v>
      </c>
      <c r="V18" s="117">
        <f t="shared" ref="V18" si="17">SUM(V19:V27)</f>
        <v>0</v>
      </c>
      <c r="W18" s="117">
        <f t="shared" si="16"/>
        <v>0</v>
      </c>
      <c r="X18" s="316"/>
      <c r="Y18" s="11" t="s">
        <v>415</v>
      </c>
      <c r="Z18" s="48"/>
      <c r="AA18" s="49" t="s">
        <v>69</v>
      </c>
      <c r="AB18" s="50" t="s">
        <v>65</v>
      </c>
      <c r="AC18" s="51"/>
      <c r="AD18" s="51"/>
      <c r="AE18" s="51"/>
      <c r="AF18" s="51"/>
      <c r="AG18" s="52">
        <f>SUM(AG19:AG27)</f>
        <v>20</v>
      </c>
      <c r="AH18" s="118">
        <f>SUM(AH19:AH27)</f>
        <v>20</v>
      </c>
      <c r="AI18" s="118">
        <f>SUM(AI20:AI27)</f>
        <v>0</v>
      </c>
      <c r="AJ18" s="292"/>
      <c r="AK18" s="11">
        <v>302</v>
      </c>
      <c r="AL18" s="48"/>
      <c r="AM18" s="49" t="s">
        <v>69</v>
      </c>
      <c r="AN18" s="50" t="s">
        <v>65</v>
      </c>
      <c r="AO18" s="51"/>
      <c r="AP18" s="51"/>
      <c r="AQ18" s="51"/>
      <c r="AR18" s="51"/>
      <c r="AS18" s="52">
        <f>SUM(AS19:AS27)</f>
        <v>70</v>
      </c>
      <c r="AT18" s="52">
        <f>SUM(AT19:AT27)</f>
        <v>70</v>
      </c>
      <c r="AU18" s="118">
        <f>SUM(AU19:AU27)</f>
        <v>10</v>
      </c>
      <c r="AV18" s="292">
        <f>AU18/AT18</f>
        <v>0.14285714285714285</v>
      </c>
    </row>
    <row r="19" spans="1:48" s="31" customFormat="1" ht="15" customHeight="1" thickBot="1" x14ac:dyDescent="0.25">
      <c r="A19" s="11" t="s">
        <v>21</v>
      </c>
      <c r="B19" s="30"/>
      <c r="D19" s="33" t="s">
        <v>184</v>
      </c>
      <c r="E19" s="28" t="s">
        <v>185</v>
      </c>
      <c r="F19" s="28"/>
      <c r="G19" s="28"/>
      <c r="H19" s="21"/>
      <c r="I19" s="29">
        <v>50</v>
      </c>
      <c r="J19" s="29">
        <v>50</v>
      </c>
      <c r="K19" s="29">
        <v>10</v>
      </c>
      <c r="L19" s="291">
        <f t="shared" si="15"/>
        <v>0.2</v>
      </c>
      <c r="M19" s="11" t="s">
        <v>320</v>
      </c>
      <c r="N19" s="30"/>
      <c r="P19" s="33" t="s">
        <v>184</v>
      </c>
      <c r="Q19" s="28" t="s">
        <v>185</v>
      </c>
      <c r="R19" s="28"/>
      <c r="S19" s="28"/>
      <c r="T19" s="21"/>
      <c r="U19" s="29">
        <v>0</v>
      </c>
      <c r="V19" s="116">
        <v>0</v>
      </c>
      <c r="W19" s="116">
        <v>0</v>
      </c>
      <c r="X19" s="291"/>
      <c r="Y19" s="11" t="s">
        <v>416</v>
      </c>
      <c r="Z19" s="30"/>
      <c r="AB19" s="33" t="s">
        <v>184</v>
      </c>
      <c r="AC19" s="28" t="s">
        <v>185</v>
      </c>
      <c r="AD19" s="28"/>
      <c r="AE19" s="28"/>
      <c r="AF19" s="21"/>
      <c r="AG19" s="29">
        <v>0</v>
      </c>
      <c r="AH19" s="116">
        <v>0</v>
      </c>
      <c r="AI19" s="116">
        <v>0</v>
      </c>
      <c r="AJ19" s="292"/>
      <c r="AK19" s="11">
        <v>303</v>
      </c>
      <c r="AL19" s="30"/>
      <c r="AN19" s="33" t="s">
        <v>184</v>
      </c>
      <c r="AO19" s="28" t="s">
        <v>185</v>
      </c>
      <c r="AP19" s="28"/>
      <c r="AQ19" s="28"/>
      <c r="AR19" s="21"/>
      <c r="AS19" s="29">
        <v>50</v>
      </c>
      <c r="AT19" s="116">
        <v>50</v>
      </c>
      <c r="AU19" s="116">
        <f>SUM(K19,W19,AI19,)</f>
        <v>10</v>
      </c>
      <c r="AV19" s="292">
        <f>AU19/AT19</f>
        <v>0.2</v>
      </c>
    </row>
    <row r="20" spans="1:48" s="31" customFormat="1" ht="15" customHeight="1" thickBot="1" x14ac:dyDescent="0.25">
      <c r="A20" s="11" t="s">
        <v>22</v>
      </c>
      <c r="B20" s="30"/>
      <c r="D20" s="33" t="s">
        <v>186</v>
      </c>
      <c r="E20" s="28" t="s">
        <v>187</v>
      </c>
      <c r="F20" s="28"/>
      <c r="G20" s="28"/>
      <c r="H20" s="21"/>
      <c r="I20" s="29"/>
      <c r="J20" s="29"/>
      <c r="K20" s="29"/>
      <c r="L20" s="291"/>
      <c r="M20" s="11" t="s">
        <v>321</v>
      </c>
      <c r="N20" s="30"/>
      <c r="P20" s="33" t="s">
        <v>186</v>
      </c>
      <c r="Q20" s="28" t="s">
        <v>187</v>
      </c>
      <c r="R20" s="28"/>
      <c r="S20" s="28"/>
      <c r="T20" s="21"/>
      <c r="U20" s="29"/>
      <c r="V20" s="116"/>
      <c r="W20" s="116"/>
      <c r="X20" s="291"/>
      <c r="Y20" s="11" t="s">
        <v>417</v>
      </c>
      <c r="Z20" s="30"/>
      <c r="AB20" s="33" t="s">
        <v>186</v>
      </c>
      <c r="AC20" s="28" t="s">
        <v>187</v>
      </c>
      <c r="AD20" s="28"/>
      <c r="AE20" s="28"/>
      <c r="AF20" s="21"/>
      <c r="AG20" s="29">
        <f t="shared" si="12"/>
        <v>0</v>
      </c>
      <c r="AH20" s="116">
        <f t="shared" si="13"/>
        <v>0</v>
      </c>
      <c r="AI20" s="116">
        <f t="shared" si="14"/>
        <v>0</v>
      </c>
      <c r="AJ20" s="291"/>
      <c r="AK20" s="11">
        <v>304</v>
      </c>
      <c r="AL20" s="30"/>
      <c r="AN20" s="33" t="s">
        <v>186</v>
      </c>
      <c r="AO20" s="28" t="s">
        <v>187</v>
      </c>
      <c r="AP20" s="28"/>
      <c r="AQ20" s="28"/>
      <c r="AR20" s="21"/>
      <c r="AS20" s="29">
        <f t="shared" si="5"/>
        <v>0</v>
      </c>
      <c r="AT20" s="116">
        <f t="shared" si="7"/>
        <v>0</v>
      </c>
      <c r="AU20" s="116">
        <f t="shared" si="8"/>
        <v>0</v>
      </c>
      <c r="AV20" s="291"/>
    </row>
    <row r="21" spans="1:48" s="31" customFormat="1" ht="15" customHeight="1" thickBot="1" x14ac:dyDescent="0.25">
      <c r="A21" s="11" t="s">
        <v>23</v>
      </c>
      <c r="B21" s="30"/>
      <c r="D21" s="33" t="s">
        <v>188</v>
      </c>
      <c r="E21" s="21" t="s">
        <v>189</v>
      </c>
      <c r="F21" s="21"/>
      <c r="G21" s="21"/>
      <c r="H21" s="21"/>
      <c r="I21" s="29"/>
      <c r="J21" s="29"/>
      <c r="K21" s="29"/>
      <c r="L21" s="291"/>
      <c r="M21" s="11" t="s">
        <v>322</v>
      </c>
      <c r="N21" s="30"/>
      <c r="P21" s="33" t="s">
        <v>188</v>
      </c>
      <c r="Q21" s="21" t="s">
        <v>189</v>
      </c>
      <c r="R21" s="21"/>
      <c r="S21" s="21"/>
      <c r="T21" s="21"/>
      <c r="U21" s="29"/>
      <c r="V21" s="116"/>
      <c r="W21" s="116"/>
      <c r="X21" s="291"/>
      <c r="Y21" s="11" t="s">
        <v>418</v>
      </c>
      <c r="Z21" s="30"/>
      <c r="AB21" s="33" t="s">
        <v>188</v>
      </c>
      <c r="AC21" s="21" t="s">
        <v>189</v>
      </c>
      <c r="AD21" s="21"/>
      <c r="AE21" s="21"/>
      <c r="AF21" s="21"/>
      <c r="AG21" s="29">
        <f t="shared" si="12"/>
        <v>0</v>
      </c>
      <c r="AH21" s="116">
        <f t="shared" si="13"/>
        <v>0</v>
      </c>
      <c r="AI21" s="116">
        <f t="shared" si="14"/>
        <v>0</v>
      </c>
      <c r="AJ21" s="291"/>
      <c r="AK21" s="11">
        <v>305</v>
      </c>
      <c r="AL21" s="30"/>
      <c r="AN21" s="33" t="s">
        <v>188</v>
      </c>
      <c r="AO21" s="21" t="s">
        <v>189</v>
      </c>
      <c r="AP21" s="21"/>
      <c r="AQ21" s="21"/>
      <c r="AR21" s="21"/>
      <c r="AS21" s="29">
        <f t="shared" si="5"/>
        <v>0</v>
      </c>
      <c r="AT21" s="116">
        <f t="shared" si="7"/>
        <v>0</v>
      </c>
      <c r="AU21" s="116">
        <f t="shared" si="8"/>
        <v>0</v>
      </c>
      <c r="AV21" s="291"/>
    </row>
    <row r="22" spans="1:48" s="31" customFormat="1" ht="15" customHeight="1" thickBot="1" x14ac:dyDescent="0.25">
      <c r="A22" s="11" t="s">
        <v>24</v>
      </c>
      <c r="B22" s="30"/>
      <c r="D22" s="33" t="s">
        <v>190</v>
      </c>
      <c r="E22" s="21" t="s">
        <v>191</v>
      </c>
      <c r="F22" s="28"/>
      <c r="G22" s="28"/>
      <c r="H22" s="28"/>
      <c r="I22" s="29"/>
      <c r="J22" s="29"/>
      <c r="K22" s="29"/>
      <c r="L22" s="291"/>
      <c r="M22" s="11" t="s">
        <v>323</v>
      </c>
      <c r="N22" s="30"/>
      <c r="P22" s="33" t="s">
        <v>190</v>
      </c>
      <c r="Q22" s="21" t="s">
        <v>191</v>
      </c>
      <c r="R22" s="28"/>
      <c r="S22" s="28"/>
      <c r="T22" s="28"/>
      <c r="U22" s="29"/>
      <c r="V22" s="116"/>
      <c r="W22" s="116"/>
      <c r="X22" s="291"/>
      <c r="Y22" s="11" t="s">
        <v>419</v>
      </c>
      <c r="Z22" s="30"/>
      <c r="AB22" s="33" t="s">
        <v>190</v>
      </c>
      <c r="AC22" s="21" t="s">
        <v>191</v>
      </c>
      <c r="AD22" s="28"/>
      <c r="AE22" s="28"/>
      <c r="AF22" s="28"/>
      <c r="AG22" s="29">
        <f t="shared" si="12"/>
        <v>0</v>
      </c>
      <c r="AH22" s="116">
        <f t="shared" si="13"/>
        <v>0</v>
      </c>
      <c r="AI22" s="116">
        <f t="shared" si="14"/>
        <v>0</v>
      </c>
      <c r="AJ22" s="291"/>
      <c r="AK22" s="11">
        <v>306</v>
      </c>
      <c r="AL22" s="30"/>
      <c r="AN22" s="33" t="s">
        <v>190</v>
      </c>
      <c r="AO22" s="21" t="s">
        <v>191</v>
      </c>
      <c r="AP22" s="28"/>
      <c r="AQ22" s="28"/>
      <c r="AR22" s="28"/>
      <c r="AS22" s="29">
        <f t="shared" si="5"/>
        <v>0</v>
      </c>
      <c r="AT22" s="116">
        <f t="shared" si="7"/>
        <v>0</v>
      </c>
      <c r="AU22" s="116">
        <f t="shared" si="8"/>
        <v>0</v>
      </c>
      <c r="AV22" s="291"/>
    </row>
    <row r="23" spans="1:48" s="31" customFormat="1" ht="15" customHeight="1" thickBot="1" x14ac:dyDescent="0.25">
      <c r="A23" s="11" t="s">
        <v>25</v>
      </c>
      <c r="B23" s="30"/>
      <c r="D23" s="33" t="s">
        <v>192</v>
      </c>
      <c r="E23" s="21" t="s">
        <v>193</v>
      </c>
      <c r="F23" s="28"/>
      <c r="G23" s="28"/>
      <c r="H23" s="28"/>
      <c r="I23" s="29"/>
      <c r="J23" s="29"/>
      <c r="K23" s="29"/>
      <c r="L23" s="291"/>
      <c r="M23" s="11" t="s">
        <v>324</v>
      </c>
      <c r="N23" s="30"/>
      <c r="P23" s="33" t="s">
        <v>192</v>
      </c>
      <c r="Q23" s="21" t="s">
        <v>193</v>
      </c>
      <c r="R23" s="28"/>
      <c r="S23" s="28"/>
      <c r="T23" s="28"/>
      <c r="U23" s="29"/>
      <c r="V23" s="116"/>
      <c r="W23" s="116"/>
      <c r="X23" s="291"/>
      <c r="Y23" s="11" t="s">
        <v>420</v>
      </c>
      <c r="Z23" s="30"/>
      <c r="AB23" s="33" t="s">
        <v>192</v>
      </c>
      <c r="AC23" s="21" t="s">
        <v>193</v>
      </c>
      <c r="AD23" s="28"/>
      <c r="AE23" s="28"/>
      <c r="AF23" s="28"/>
      <c r="AG23" s="29">
        <f t="shared" si="12"/>
        <v>0</v>
      </c>
      <c r="AH23" s="116">
        <f t="shared" si="13"/>
        <v>0</v>
      </c>
      <c r="AI23" s="116">
        <f t="shared" si="14"/>
        <v>0</v>
      </c>
      <c r="AJ23" s="291"/>
      <c r="AK23" s="11">
        <v>307</v>
      </c>
      <c r="AL23" s="30"/>
      <c r="AN23" s="33" t="s">
        <v>192</v>
      </c>
      <c r="AO23" s="21" t="s">
        <v>193</v>
      </c>
      <c r="AP23" s="28"/>
      <c r="AQ23" s="28"/>
      <c r="AR23" s="28"/>
      <c r="AS23" s="29">
        <f t="shared" si="5"/>
        <v>0</v>
      </c>
      <c r="AT23" s="116">
        <f t="shared" si="7"/>
        <v>0</v>
      </c>
      <c r="AU23" s="116">
        <f t="shared" si="8"/>
        <v>0</v>
      </c>
      <c r="AV23" s="291"/>
    </row>
    <row r="24" spans="1:48" s="31" customFormat="1" ht="15" customHeight="1" thickBot="1" x14ac:dyDescent="0.25">
      <c r="A24" s="11" t="s">
        <v>26</v>
      </c>
      <c r="B24" s="30"/>
      <c r="D24" s="33" t="s">
        <v>194</v>
      </c>
      <c r="E24" s="21" t="s">
        <v>195</v>
      </c>
      <c r="F24" s="28"/>
      <c r="G24" s="28"/>
      <c r="H24" s="28"/>
      <c r="I24" s="29"/>
      <c r="J24" s="29"/>
      <c r="K24" s="29"/>
      <c r="L24" s="291"/>
      <c r="M24" s="11" t="s">
        <v>325</v>
      </c>
      <c r="N24" s="30"/>
      <c r="P24" s="33" t="s">
        <v>194</v>
      </c>
      <c r="Q24" s="21" t="s">
        <v>195</v>
      </c>
      <c r="R24" s="28"/>
      <c r="S24" s="28"/>
      <c r="T24" s="28"/>
      <c r="U24" s="29"/>
      <c r="V24" s="116"/>
      <c r="W24" s="116"/>
      <c r="X24" s="291"/>
      <c r="Y24" s="11" t="s">
        <v>421</v>
      </c>
      <c r="Z24" s="30"/>
      <c r="AB24" s="33" t="s">
        <v>194</v>
      </c>
      <c r="AC24" s="21" t="s">
        <v>195</v>
      </c>
      <c r="AD24" s="28"/>
      <c r="AE24" s="28"/>
      <c r="AF24" s="28"/>
      <c r="AG24" s="29">
        <f t="shared" si="12"/>
        <v>0</v>
      </c>
      <c r="AH24" s="116">
        <f t="shared" si="13"/>
        <v>0</v>
      </c>
      <c r="AI24" s="116">
        <f t="shared" si="14"/>
        <v>0</v>
      </c>
      <c r="AJ24" s="291"/>
      <c r="AK24" s="11">
        <v>308</v>
      </c>
      <c r="AL24" s="30"/>
      <c r="AN24" s="33" t="s">
        <v>194</v>
      </c>
      <c r="AO24" s="21" t="s">
        <v>195</v>
      </c>
      <c r="AP24" s="28"/>
      <c r="AQ24" s="28"/>
      <c r="AR24" s="28"/>
      <c r="AS24" s="29">
        <f t="shared" si="5"/>
        <v>0</v>
      </c>
      <c r="AT24" s="116">
        <f t="shared" si="7"/>
        <v>0</v>
      </c>
      <c r="AU24" s="116">
        <f t="shared" si="8"/>
        <v>0</v>
      </c>
      <c r="AV24" s="291"/>
    </row>
    <row r="25" spans="1:48" s="31" customFormat="1" ht="15" customHeight="1" thickBot="1" x14ac:dyDescent="0.25">
      <c r="A25" s="11" t="s">
        <v>27</v>
      </c>
      <c r="B25" s="30"/>
      <c r="D25" s="33" t="s">
        <v>196</v>
      </c>
      <c r="E25" s="21" t="s">
        <v>197</v>
      </c>
      <c r="F25" s="28"/>
      <c r="G25" s="28"/>
      <c r="H25" s="28"/>
      <c r="I25" s="29"/>
      <c r="J25" s="29"/>
      <c r="K25" s="29"/>
      <c r="L25" s="291"/>
      <c r="M25" s="11" t="s">
        <v>326</v>
      </c>
      <c r="N25" s="30"/>
      <c r="P25" s="33" t="s">
        <v>196</v>
      </c>
      <c r="Q25" s="21" t="s">
        <v>197</v>
      </c>
      <c r="R25" s="28"/>
      <c r="S25" s="28"/>
      <c r="T25" s="28"/>
      <c r="U25" s="29"/>
      <c r="V25" s="116"/>
      <c r="W25" s="116"/>
      <c r="X25" s="291"/>
      <c r="Y25" s="11" t="s">
        <v>422</v>
      </c>
      <c r="Z25" s="30"/>
      <c r="AB25" s="33" t="s">
        <v>196</v>
      </c>
      <c r="AC25" s="21" t="s">
        <v>197</v>
      </c>
      <c r="AD25" s="28"/>
      <c r="AE25" s="28"/>
      <c r="AF25" s="28"/>
      <c r="AG25" s="29">
        <f t="shared" si="12"/>
        <v>0</v>
      </c>
      <c r="AH25" s="116">
        <f t="shared" si="13"/>
        <v>0</v>
      </c>
      <c r="AI25" s="116">
        <f t="shared" si="14"/>
        <v>0</v>
      </c>
      <c r="AJ25" s="291"/>
      <c r="AK25" s="11">
        <v>309</v>
      </c>
      <c r="AL25" s="30"/>
      <c r="AN25" s="33" t="s">
        <v>196</v>
      </c>
      <c r="AO25" s="21" t="s">
        <v>197</v>
      </c>
      <c r="AP25" s="28"/>
      <c r="AQ25" s="28"/>
      <c r="AR25" s="28"/>
      <c r="AS25" s="29">
        <f t="shared" si="5"/>
        <v>0</v>
      </c>
      <c r="AT25" s="116">
        <f t="shared" si="7"/>
        <v>0</v>
      </c>
      <c r="AU25" s="116">
        <f t="shared" si="8"/>
        <v>0</v>
      </c>
      <c r="AV25" s="291"/>
    </row>
    <row r="26" spans="1:48" s="31" customFormat="1" ht="15" customHeight="1" thickBot="1" x14ac:dyDescent="0.25">
      <c r="A26" s="11" t="s">
        <v>28</v>
      </c>
      <c r="B26" s="30"/>
      <c r="D26" s="33" t="s">
        <v>198</v>
      </c>
      <c r="E26" s="21" t="s">
        <v>199</v>
      </c>
      <c r="F26" s="28"/>
      <c r="G26" s="28"/>
      <c r="H26" s="28"/>
      <c r="I26" s="29"/>
      <c r="J26" s="29"/>
      <c r="K26" s="29"/>
      <c r="L26" s="291"/>
      <c r="M26" s="11" t="s">
        <v>327</v>
      </c>
      <c r="N26" s="30"/>
      <c r="P26" s="33" t="s">
        <v>198</v>
      </c>
      <c r="Q26" s="21" t="s">
        <v>199</v>
      </c>
      <c r="R26" s="28"/>
      <c r="S26" s="28"/>
      <c r="T26" s="28"/>
      <c r="U26" s="29"/>
      <c r="V26" s="116"/>
      <c r="W26" s="116"/>
      <c r="X26" s="291"/>
      <c r="Y26" s="11" t="s">
        <v>423</v>
      </c>
      <c r="Z26" s="30"/>
      <c r="AB26" s="33" t="s">
        <v>198</v>
      </c>
      <c r="AC26" s="21" t="s">
        <v>199</v>
      </c>
      <c r="AD26" s="28"/>
      <c r="AE26" s="28"/>
      <c r="AF26" s="28"/>
      <c r="AG26" s="29">
        <f t="shared" si="12"/>
        <v>0</v>
      </c>
      <c r="AH26" s="116">
        <f t="shared" si="13"/>
        <v>0</v>
      </c>
      <c r="AI26" s="116">
        <f t="shared" si="14"/>
        <v>0</v>
      </c>
      <c r="AJ26" s="291"/>
      <c r="AK26" s="11">
        <v>310</v>
      </c>
      <c r="AL26" s="30"/>
      <c r="AN26" s="33" t="s">
        <v>198</v>
      </c>
      <c r="AO26" s="21" t="s">
        <v>199</v>
      </c>
      <c r="AP26" s="28"/>
      <c r="AQ26" s="28"/>
      <c r="AR26" s="28"/>
      <c r="AS26" s="29">
        <f t="shared" si="5"/>
        <v>0</v>
      </c>
      <c r="AT26" s="116">
        <f t="shared" si="7"/>
        <v>0</v>
      </c>
      <c r="AU26" s="116">
        <f t="shared" si="8"/>
        <v>0</v>
      </c>
      <c r="AV26" s="291"/>
    </row>
    <row r="27" spans="1:48" s="31" customFormat="1" ht="15" customHeight="1" thickBot="1" x14ac:dyDescent="0.25">
      <c r="A27" s="11" t="s">
        <v>29</v>
      </c>
      <c r="B27" s="30"/>
      <c r="D27" s="33" t="s">
        <v>200</v>
      </c>
      <c r="E27" s="21" t="s">
        <v>201</v>
      </c>
      <c r="F27" s="28"/>
      <c r="G27" s="28"/>
      <c r="H27" s="28"/>
      <c r="I27" s="29">
        <v>20</v>
      </c>
      <c r="J27" s="29">
        <v>20</v>
      </c>
      <c r="K27" s="29">
        <v>0</v>
      </c>
      <c r="L27" s="291">
        <f t="shared" si="15"/>
        <v>0</v>
      </c>
      <c r="M27" s="11" t="s">
        <v>328</v>
      </c>
      <c r="N27" s="30"/>
      <c r="P27" s="33" t="s">
        <v>200</v>
      </c>
      <c r="Q27" s="21" t="s">
        <v>201</v>
      </c>
      <c r="R27" s="28"/>
      <c r="S27" s="28"/>
      <c r="T27" s="28"/>
      <c r="U27" s="29"/>
      <c r="V27" s="116"/>
      <c r="W27" s="116"/>
      <c r="X27" s="291"/>
      <c r="Y27" s="11" t="s">
        <v>424</v>
      </c>
      <c r="Z27" s="30"/>
      <c r="AB27" s="33" t="s">
        <v>200</v>
      </c>
      <c r="AC27" s="21" t="s">
        <v>201</v>
      </c>
      <c r="AD27" s="28"/>
      <c r="AE27" s="28"/>
      <c r="AF27" s="28"/>
      <c r="AG27" s="29">
        <f t="shared" si="12"/>
        <v>20</v>
      </c>
      <c r="AH27" s="116">
        <f t="shared" si="13"/>
        <v>20</v>
      </c>
      <c r="AI27" s="116">
        <f t="shared" si="14"/>
        <v>0</v>
      </c>
      <c r="AJ27" s="291"/>
      <c r="AK27" s="11">
        <v>311</v>
      </c>
      <c r="AL27" s="30"/>
      <c r="AN27" s="33" t="s">
        <v>200</v>
      </c>
      <c r="AO27" s="21" t="s">
        <v>201</v>
      </c>
      <c r="AP27" s="28"/>
      <c r="AQ27" s="28"/>
      <c r="AR27" s="28"/>
      <c r="AS27" s="29">
        <f t="shared" si="5"/>
        <v>20</v>
      </c>
      <c r="AT27" s="116">
        <f t="shared" si="7"/>
        <v>20</v>
      </c>
      <c r="AU27" s="116">
        <f t="shared" si="8"/>
        <v>0</v>
      </c>
      <c r="AV27" s="291">
        <f>AU27/AT27</f>
        <v>0</v>
      </c>
    </row>
    <row r="28" spans="1:48" s="47" customFormat="1" ht="15" customHeight="1" thickBot="1" x14ac:dyDescent="0.25">
      <c r="A28" s="11" t="s">
        <v>30</v>
      </c>
      <c r="B28" s="48"/>
      <c r="C28" s="49" t="s">
        <v>70</v>
      </c>
      <c r="D28" s="53" t="s">
        <v>135</v>
      </c>
      <c r="E28" s="54"/>
      <c r="F28" s="51"/>
      <c r="G28" s="51"/>
      <c r="H28" s="51"/>
      <c r="I28" s="52">
        <f>SUM(I29:I30)</f>
        <v>0</v>
      </c>
      <c r="J28" s="52">
        <f>SUM(J29:J30)</f>
        <v>0</v>
      </c>
      <c r="K28" s="52">
        <f>SUM(K29:K30)</f>
        <v>0</v>
      </c>
      <c r="L28" s="316"/>
      <c r="M28" s="11" t="s">
        <v>329</v>
      </c>
      <c r="N28" s="48"/>
      <c r="O28" s="49" t="s">
        <v>70</v>
      </c>
      <c r="P28" s="53" t="s">
        <v>135</v>
      </c>
      <c r="Q28" s="54"/>
      <c r="R28" s="51"/>
      <c r="S28" s="51"/>
      <c r="T28" s="51"/>
      <c r="U28" s="52">
        <f t="shared" ref="U28:W28" si="18">SUM(U29:U30)</f>
        <v>0</v>
      </c>
      <c r="V28" s="117">
        <f t="shared" ref="V28" si="19">SUM(V29:V30)</f>
        <v>0</v>
      </c>
      <c r="W28" s="117">
        <f t="shared" si="18"/>
        <v>0</v>
      </c>
      <c r="X28" s="316"/>
      <c r="Y28" s="11" t="s">
        <v>425</v>
      </c>
      <c r="Z28" s="48"/>
      <c r="AA28" s="49" t="s">
        <v>70</v>
      </c>
      <c r="AB28" s="53" t="s">
        <v>135</v>
      </c>
      <c r="AC28" s="54"/>
      <c r="AD28" s="51"/>
      <c r="AE28" s="51"/>
      <c r="AF28" s="51"/>
      <c r="AG28" s="52">
        <f t="shared" si="12"/>
        <v>0</v>
      </c>
      <c r="AH28" s="118">
        <f t="shared" si="13"/>
        <v>0</v>
      </c>
      <c r="AI28" s="118">
        <f t="shared" si="14"/>
        <v>0</v>
      </c>
      <c r="AJ28" s="292"/>
      <c r="AK28" s="11">
        <v>312</v>
      </c>
      <c r="AL28" s="48"/>
      <c r="AM28" s="49" t="s">
        <v>70</v>
      </c>
      <c r="AN28" s="53" t="s">
        <v>135</v>
      </c>
      <c r="AO28" s="54"/>
      <c r="AP28" s="51"/>
      <c r="AQ28" s="51"/>
      <c r="AR28" s="51"/>
      <c r="AS28" s="52">
        <f t="shared" si="5"/>
        <v>0</v>
      </c>
      <c r="AT28" s="118">
        <f t="shared" si="7"/>
        <v>0</v>
      </c>
      <c r="AU28" s="118">
        <f t="shared" si="8"/>
        <v>0</v>
      </c>
      <c r="AV28" s="292"/>
    </row>
    <row r="29" spans="1:48" s="20" customFormat="1" ht="15" customHeight="1" thickBot="1" x14ac:dyDescent="0.25">
      <c r="A29" s="11" t="s">
        <v>31</v>
      </c>
      <c r="B29" s="18"/>
      <c r="D29" s="19" t="s">
        <v>202</v>
      </c>
      <c r="E29" s="21" t="s">
        <v>203</v>
      </c>
      <c r="F29" s="35"/>
      <c r="G29" s="22"/>
      <c r="H29" s="22"/>
      <c r="I29" s="29"/>
      <c r="J29" s="29"/>
      <c r="K29" s="29"/>
      <c r="L29" s="291"/>
      <c r="M29" s="11" t="s">
        <v>330</v>
      </c>
      <c r="N29" s="18"/>
      <c r="P29" s="19" t="s">
        <v>202</v>
      </c>
      <c r="Q29" s="21" t="s">
        <v>203</v>
      </c>
      <c r="R29" s="35"/>
      <c r="S29" s="22"/>
      <c r="T29" s="22"/>
      <c r="U29" s="29"/>
      <c r="V29" s="116"/>
      <c r="W29" s="116"/>
      <c r="X29" s="291"/>
      <c r="Y29" s="11" t="s">
        <v>426</v>
      </c>
      <c r="Z29" s="18"/>
      <c r="AB29" s="19" t="s">
        <v>202</v>
      </c>
      <c r="AC29" s="21" t="s">
        <v>203</v>
      </c>
      <c r="AD29" s="35"/>
      <c r="AE29" s="22"/>
      <c r="AF29" s="22"/>
      <c r="AG29" s="29">
        <f t="shared" si="12"/>
        <v>0</v>
      </c>
      <c r="AH29" s="116">
        <f t="shared" si="13"/>
        <v>0</v>
      </c>
      <c r="AI29" s="116">
        <f t="shared" si="14"/>
        <v>0</v>
      </c>
      <c r="AJ29" s="291"/>
      <c r="AK29" s="11">
        <v>313</v>
      </c>
      <c r="AL29" s="18"/>
      <c r="AN29" s="19" t="s">
        <v>202</v>
      </c>
      <c r="AO29" s="21" t="s">
        <v>203</v>
      </c>
      <c r="AP29" s="35"/>
      <c r="AQ29" s="22"/>
      <c r="AR29" s="22"/>
      <c r="AS29" s="29">
        <f t="shared" si="5"/>
        <v>0</v>
      </c>
      <c r="AT29" s="116">
        <f t="shared" si="7"/>
        <v>0</v>
      </c>
      <c r="AU29" s="116">
        <f t="shared" si="8"/>
        <v>0</v>
      </c>
      <c r="AV29" s="291"/>
    </row>
    <row r="30" spans="1:48" s="20" customFormat="1" ht="15" customHeight="1" thickBot="1" x14ac:dyDescent="0.25">
      <c r="A30" s="11" t="s">
        <v>32</v>
      </c>
      <c r="B30" s="18"/>
      <c r="D30" s="19" t="s">
        <v>204</v>
      </c>
      <c r="E30" s="21" t="s">
        <v>205</v>
      </c>
      <c r="F30" s="35"/>
      <c r="G30" s="22"/>
      <c r="H30" s="22"/>
      <c r="I30" s="29">
        <v>0</v>
      </c>
      <c r="J30" s="29">
        <v>0</v>
      </c>
      <c r="K30" s="29">
        <v>0</v>
      </c>
      <c r="L30" s="291"/>
      <c r="M30" s="11" t="s">
        <v>331</v>
      </c>
      <c r="N30" s="18"/>
      <c r="P30" s="19" t="s">
        <v>204</v>
      </c>
      <c r="Q30" s="21" t="s">
        <v>205</v>
      </c>
      <c r="R30" s="35"/>
      <c r="S30" s="22"/>
      <c r="T30" s="22"/>
      <c r="U30" s="29"/>
      <c r="V30" s="116"/>
      <c r="W30" s="116"/>
      <c r="X30" s="291"/>
      <c r="Y30" s="11" t="s">
        <v>427</v>
      </c>
      <c r="Z30" s="18"/>
      <c r="AB30" s="19" t="s">
        <v>204</v>
      </c>
      <c r="AC30" s="21" t="s">
        <v>205</v>
      </c>
      <c r="AD30" s="35"/>
      <c r="AE30" s="22"/>
      <c r="AF30" s="22"/>
      <c r="AG30" s="29">
        <f t="shared" si="12"/>
        <v>0</v>
      </c>
      <c r="AH30" s="116">
        <f t="shared" si="13"/>
        <v>0</v>
      </c>
      <c r="AI30" s="116">
        <f t="shared" si="14"/>
        <v>0</v>
      </c>
      <c r="AJ30" s="291"/>
      <c r="AK30" s="11">
        <v>314</v>
      </c>
      <c r="AL30" s="18"/>
      <c r="AN30" s="19" t="s">
        <v>204</v>
      </c>
      <c r="AO30" s="21" t="s">
        <v>205</v>
      </c>
      <c r="AP30" s="35"/>
      <c r="AQ30" s="22"/>
      <c r="AR30" s="22"/>
      <c r="AS30" s="29">
        <f t="shared" si="5"/>
        <v>0</v>
      </c>
      <c r="AT30" s="116">
        <f t="shared" si="7"/>
        <v>0</v>
      </c>
      <c r="AU30" s="116">
        <f t="shared" si="8"/>
        <v>0</v>
      </c>
      <c r="AV30" s="291"/>
    </row>
    <row r="31" spans="1:48" s="47" customFormat="1" ht="15" customHeight="1" thickBot="1" x14ac:dyDescent="0.25">
      <c r="A31" s="11" t="s">
        <v>33</v>
      </c>
      <c r="B31" s="43" t="s">
        <v>72</v>
      </c>
      <c r="C31" s="44" t="s">
        <v>73</v>
      </c>
      <c r="D31" s="44"/>
      <c r="E31" s="44"/>
      <c r="F31" s="44"/>
      <c r="G31" s="44"/>
      <c r="H31" s="44"/>
      <c r="I31" s="46">
        <f>SUM(I32,I35,I38)</f>
        <v>0</v>
      </c>
      <c r="J31" s="46">
        <f>SUM(J32,J35,J38)</f>
        <v>0</v>
      </c>
      <c r="K31" s="46">
        <f>SUM(K32,K35,K38)</f>
        <v>0</v>
      </c>
      <c r="L31" s="314"/>
      <c r="M31" s="11" t="s">
        <v>332</v>
      </c>
      <c r="N31" s="43" t="s">
        <v>72</v>
      </c>
      <c r="O31" s="44" t="s">
        <v>73</v>
      </c>
      <c r="P31" s="44"/>
      <c r="Q31" s="44"/>
      <c r="R31" s="44"/>
      <c r="S31" s="44"/>
      <c r="T31" s="44"/>
      <c r="U31" s="46">
        <f t="shared" ref="U31:W31" si="20">SUM(U32,U35,U38)</f>
        <v>0</v>
      </c>
      <c r="V31" s="112">
        <f t="shared" ref="V31" si="21">SUM(V32,V35,V38)</f>
        <v>0</v>
      </c>
      <c r="W31" s="112">
        <f t="shared" si="20"/>
        <v>0</v>
      </c>
      <c r="X31" s="314"/>
      <c r="Y31" s="11" t="s">
        <v>428</v>
      </c>
      <c r="Z31" s="43" t="s">
        <v>72</v>
      </c>
      <c r="AA31" s="44" t="s">
        <v>73</v>
      </c>
      <c r="AB31" s="44"/>
      <c r="AC31" s="44"/>
      <c r="AD31" s="44"/>
      <c r="AE31" s="44"/>
      <c r="AF31" s="44"/>
      <c r="AG31" s="46">
        <f t="shared" si="12"/>
        <v>0</v>
      </c>
      <c r="AH31" s="113">
        <f t="shared" si="13"/>
        <v>0</v>
      </c>
      <c r="AI31" s="113">
        <f t="shared" si="14"/>
        <v>0</v>
      </c>
      <c r="AJ31" s="289"/>
      <c r="AK31" s="11">
        <v>315</v>
      </c>
      <c r="AL31" s="43" t="s">
        <v>72</v>
      </c>
      <c r="AM31" s="44" t="s">
        <v>73</v>
      </c>
      <c r="AN31" s="44"/>
      <c r="AO31" s="44"/>
      <c r="AP31" s="44"/>
      <c r="AQ31" s="44"/>
      <c r="AR31" s="44"/>
      <c r="AS31" s="46">
        <f t="shared" si="5"/>
        <v>0</v>
      </c>
      <c r="AT31" s="113">
        <f t="shared" si="7"/>
        <v>0</v>
      </c>
      <c r="AU31" s="113">
        <f t="shared" si="8"/>
        <v>0</v>
      </c>
      <c r="AV31" s="289"/>
    </row>
    <row r="32" spans="1:48" s="47" customFormat="1" ht="15" customHeight="1" thickBot="1" x14ac:dyDescent="0.25">
      <c r="A32" s="11" t="s">
        <v>34</v>
      </c>
      <c r="B32" s="48"/>
      <c r="C32" s="56" t="s">
        <v>74</v>
      </c>
      <c r="D32" s="58" t="s">
        <v>136</v>
      </c>
      <c r="E32" s="53"/>
      <c r="F32" s="54"/>
      <c r="G32" s="54"/>
      <c r="H32" s="54"/>
      <c r="I32" s="55">
        <f>SUM(I33:I34)</f>
        <v>0</v>
      </c>
      <c r="J32" s="55">
        <f>SUM(J33:J34)</f>
        <v>0</v>
      </c>
      <c r="K32" s="55">
        <f>SUM(K33:K34)</f>
        <v>0</v>
      </c>
      <c r="L32" s="315"/>
      <c r="M32" s="11" t="s">
        <v>333</v>
      </c>
      <c r="N32" s="48"/>
      <c r="O32" s="56" t="s">
        <v>74</v>
      </c>
      <c r="P32" s="58" t="s">
        <v>136</v>
      </c>
      <c r="Q32" s="53"/>
      <c r="R32" s="54"/>
      <c r="S32" s="54"/>
      <c r="T32" s="54"/>
      <c r="U32" s="55">
        <f t="shared" ref="U32:W32" si="22">SUM(U33:U34)</f>
        <v>0</v>
      </c>
      <c r="V32" s="114">
        <f t="shared" ref="V32" si="23">SUM(V33:V34)</f>
        <v>0</v>
      </c>
      <c r="W32" s="114">
        <f t="shared" si="22"/>
        <v>0</v>
      </c>
      <c r="X32" s="315"/>
      <c r="Y32" s="11" t="s">
        <v>429</v>
      </c>
      <c r="Z32" s="48"/>
      <c r="AA32" s="56" t="s">
        <v>74</v>
      </c>
      <c r="AB32" s="58" t="s">
        <v>136</v>
      </c>
      <c r="AC32" s="53"/>
      <c r="AD32" s="54"/>
      <c r="AE32" s="54"/>
      <c r="AF32" s="54"/>
      <c r="AG32" s="55">
        <f t="shared" si="12"/>
        <v>0</v>
      </c>
      <c r="AH32" s="115">
        <f t="shared" si="13"/>
        <v>0</v>
      </c>
      <c r="AI32" s="115">
        <f t="shared" si="14"/>
        <v>0</v>
      </c>
      <c r="AJ32" s="290"/>
      <c r="AK32" s="11">
        <v>316</v>
      </c>
      <c r="AL32" s="48"/>
      <c r="AM32" s="56" t="s">
        <v>74</v>
      </c>
      <c r="AN32" s="58" t="s">
        <v>136</v>
      </c>
      <c r="AO32" s="53"/>
      <c r="AP32" s="54"/>
      <c r="AQ32" s="54"/>
      <c r="AR32" s="54"/>
      <c r="AS32" s="55">
        <f t="shared" si="5"/>
        <v>0</v>
      </c>
      <c r="AT32" s="115">
        <f t="shared" si="7"/>
        <v>0</v>
      </c>
      <c r="AU32" s="115">
        <f t="shared" si="8"/>
        <v>0</v>
      </c>
      <c r="AV32" s="290"/>
    </row>
    <row r="33" spans="1:48" s="31" customFormat="1" ht="15" customHeight="1" thickBot="1" x14ac:dyDescent="0.25">
      <c r="A33" s="11" t="s">
        <v>35</v>
      </c>
      <c r="B33" s="30"/>
      <c r="D33" s="19" t="s">
        <v>206</v>
      </c>
      <c r="E33" s="28" t="s">
        <v>207</v>
      </c>
      <c r="F33" s="28"/>
      <c r="G33" s="28"/>
      <c r="H33" s="28"/>
      <c r="I33" s="29"/>
      <c r="J33" s="29"/>
      <c r="K33" s="29"/>
      <c r="L33" s="291"/>
      <c r="M33" s="11" t="s">
        <v>334</v>
      </c>
      <c r="N33" s="30"/>
      <c r="P33" s="19" t="s">
        <v>206</v>
      </c>
      <c r="Q33" s="28" t="s">
        <v>207</v>
      </c>
      <c r="R33" s="28"/>
      <c r="S33" s="28"/>
      <c r="T33" s="28"/>
      <c r="U33" s="29"/>
      <c r="V33" s="116"/>
      <c r="W33" s="116"/>
      <c r="X33" s="291"/>
      <c r="Y33" s="11" t="s">
        <v>430</v>
      </c>
      <c r="Z33" s="30"/>
      <c r="AB33" s="19" t="s">
        <v>206</v>
      </c>
      <c r="AC33" s="28" t="s">
        <v>207</v>
      </c>
      <c r="AD33" s="28"/>
      <c r="AE33" s="28"/>
      <c r="AF33" s="28"/>
      <c r="AG33" s="29">
        <f t="shared" si="12"/>
        <v>0</v>
      </c>
      <c r="AH33" s="116">
        <f t="shared" si="13"/>
        <v>0</v>
      </c>
      <c r="AI33" s="116">
        <f t="shared" si="14"/>
        <v>0</v>
      </c>
      <c r="AJ33" s="291"/>
      <c r="AK33" s="11">
        <v>317</v>
      </c>
      <c r="AL33" s="30"/>
      <c r="AN33" s="19" t="s">
        <v>206</v>
      </c>
      <c r="AO33" s="28" t="s">
        <v>207</v>
      </c>
      <c r="AP33" s="28"/>
      <c r="AQ33" s="28"/>
      <c r="AR33" s="28"/>
      <c r="AS33" s="29">
        <f t="shared" si="5"/>
        <v>0</v>
      </c>
      <c r="AT33" s="116">
        <f t="shared" si="7"/>
        <v>0</v>
      </c>
      <c r="AU33" s="116">
        <f t="shared" si="8"/>
        <v>0</v>
      </c>
      <c r="AV33" s="291"/>
    </row>
    <row r="34" spans="1:48" s="31" customFormat="1" ht="15" customHeight="1" thickBot="1" x14ac:dyDescent="0.25">
      <c r="A34" s="11" t="s">
        <v>36</v>
      </c>
      <c r="B34" s="30"/>
      <c r="C34" s="19"/>
      <c r="D34" s="19" t="s">
        <v>208</v>
      </c>
      <c r="E34" s="28" t="s">
        <v>209</v>
      </c>
      <c r="F34" s="34"/>
      <c r="G34" s="34"/>
      <c r="H34" s="28"/>
      <c r="I34" s="29"/>
      <c r="J34" s="29"/>
      <c r="K34" s="29"/>
      <c r="L34" s="291"/>
      <c r="M34" s="11" t="s">
        <v>335</v>
      </c>
      <c r="N34" s="30"/>
      <c r="O34" s="19"/>
      <c r="P34" s="19" t="s">
        <v>208</v>
      </c>
      <c r="Q34" s="28" t="s">
        <v>209</v>
      </c>
      <c r="R34" s="34"/>
      <c r="S34" s="34"/>
      <c r="T34" s="28"/>
      <c r="U34" s="29"/>
      <c r="V34" s="116"/>
      <c r="W34" s="116"/>
      <c r="X34" s="291"/>
      <c r="Y34" s="11" t="s">
        <v>431</v>
      </c>
      <c r="Z34" s="30"/>
      <c r="AA34" s="19"/>
      <c r="AB34" s="19" t="s">
        <v>208</v>
      </c>
      <c r="AC34" s="28" t="s">
        <v>209</v>
      </c>
      <c r="AD34" s="34"/>
      <c r="AE34" s="34"/>
      <c r="AF34" s="28"/>
      <c r="AG34" s="29">
        <f t="shared" si="12"/>
        <v>0</v>
      </c>
      <c r="AH34" s="116">
        <f t="shared" si="13"/>
        <v>0</v>
      </c>
      <c r="AI34" s="116">
        <f t="shared" si="14"/>
        <v>0</v>
      </c>
      <c r="AJ34" s="291"/>
      <c r="AK34" s="11">
        <v>318</v>
      </c>
      <c r="AL34" s="30"/>
      <c r="AM34" s="19"/>
      <c r="AN34" s="19" t="s">
        <v>208</v>
      </c>
      <c r="AO34" s="28" t="s">
        <v>209</v>
      </c>
      <c r="AP34" s="34"/>
      <c r="AQ34" s="34"/>
      <c r="AR34" s="28"/>
      <c r="AS34" s="29">
        <f t="shared" si="5"/>
        <v>0</v>
      </c>
      <c r="AT34" s="116">
        <f t="shared" si="7"/>
        <v>0</v>
      </c>
      <c r="AU34" s="116">
        <f t="shared" si="8"/>
        <v>0</v>
      </c>
      <c r="AV34" s="291"/>
    </row>
    <row r="35" spans="1:48" s="47" customFormat="1" ht="15" customHeight="1" thickBot="1" x14ac:dyDescent="0.25">
      <c r="A35" s="11" t="s">
        <v>37</v>
      </c>
      <c r="B35" s="48"/>
      <c r="C35" s="56" t="s">
        <v>75</v>
      </c>
      <c r="D35" s="57" t="s">
        <v>73</v>
      </c>
      <c r="E35" s="50"/>
      <c r="F35" s="51"/>
      <c r="G35" s="51"/>
      <c r="H35" s="51"/>
      <c r="I35" s="52">
        <f>SUM(I36:I37)</f>
        <v>0</v>
      </c>
      <c r="J35" s="52">
        <f>SUM(J36:J37)</f>
        <v>0</v>
      </c>
      <c r="K35" s="52">
        <f>SUM(K36:K37)</f>
        <v>0</v>
      </c>
      <c r="L35" s="316"/>
      <c r="M35" s="11" t="s">
        <v>336</v>
      </c>
      <c r="N35" s="48"/>
      <c r="O35" s="56" t="s">
        <v>75</v>
      </c>
      <c r="P35" s="57" t="s">
        <v>73</v>
      </c>
      <c r="Q35" s="50"/>
      <c r="R35" s="51"/>
      <c r="S35" s="51"/>
      <c r="T35" s="51"/>
      <c r="U35" s="52">
        <f t="shared" ref="U35:W35" si="24">SUM(U36:U37)</f>
        <v>0</v>
      </c>
      <c r="V35" s="117">
        <f t="shared" ref="V35" si="25">SUM(V36:V37)</f>
        <v>0</v>
      </c>
      <c r="W35" s="117">
        <f t="shared" si="24"/>
        <v>0</v>
      </c>
      <c r="X35" s="316"/>
      <c r="Y35" s="11" t="s">
        <v>432</v>
      </c>
      <c r="Z35" s="48"/>
      <c r="AA35" s="56" t="s">
        <v>75</v>
      </c>
      <c r="AB35" s="57" t="s">
        <v>73</v>
      </c>
      <c r="AC35" s="50"/>
      <c r="AD35" s="51"/>
      <c r="AE35" s="51"/>
      <c r="AF35" s="51"/>
      <c r="AG35" s="52">
        <f t="shared" si="12"/>
        <v>0</v>
      </c>
      <c r="AH35" s="118">
        <f t="shared" si="13"/>
        <v>0</v>
      </c>
      <c r="AI35" s="118">
        <f t="shared" si="14"/>
        <v>0</v>
      </c>
      <c r="AJ35" s="292"/>
      <c r="AK35" s="11">
        <v>319</v>
      </c>
      <c r="AL35" s="48"/>
      <c r="AM35" s="56" t="s">
        <v>75</v>
      </c>
      <c r="AN35" s="57" t="s">
        <v>73</v>
      </c>
      <c r="AO35" s="50"/>
      <c r="AP35" s="51"/>
      <c r="AQ35" s="51"/>
      <c r="AR35" s="51"/>
      <c r="AS35" s="52">
        <f t="shared" si="5"/>
        <v>0</v>
      </c>
      <c r="AT35" s="118">
        <f t="shared" si="7"/>
        <v>0</v>
      </c>
      <c r="AU35" s="118">
        <f t="shared" si="8"/>
        <v>0</v>
      </c>
      <c r="AV35" s="292"/>
    </row>
    <row r="36" spans="1:48" s="31" customFormat="1" ht="15" customHeight="1" thickBot="1" x14ac:dyDescent="0.25">
      <c r="A36" s="11" t="s">
        <v>38</v>
      </c>
      <c r="B36" s="30"/>
      <c r="D36" s="19" t="s">
        <v>210</v>
      </c>
      <c r="E36" s="28" t="s">
        <v>211</v>
      </c>
      <c r="F36" s="28"/>
      <c r="G36" s="28"/>
      <c r="H36" s="28"/>
      <c r="I36" s="29"/>
      <c r="J36" s="29"/>
      <c r="K36" s="29"/>
      <c r="L36" s="291"/>
      <c r="M36" s="11" t="s">
        <v>337</v>
      </c>
      <c r="N36" s="30"/>
      <c r="P36" s="19" t="s">
        <v>210</v>
      </c>
      <c r="Q36" s="28" t="s">
        <v>211</v>
      </c>
      <c r="R36" s="28"/>
      <c r="S36" s="28"/>
      <c r="T36" s="28"/>
      <c r="U36" s="29"/>
      <c r="V36" s="116"/>
      <c r="W36" s="116"/>
      <c r="X36" s="291"/>
      <c r="Y36" s="11" t="s">
        <v>433</v>
      </c>
      <c r="Z36" s="30"/>
      <c r="AB36" s="19" t="s">
        <v>210</v>
      </c>
      <c r="AC36" s="28" t="s">
        <v>211</v>
      </c>
      <c r="AD36" s="28"/>
      <c r="AE36" s="28"/>
      <c r="AF36" s="28"/>
      <c r="AG36" s="29">
        <f t="shared" si="12"/>
        <v>0</v>
      </c>
      <c r="AH36" s="116">
        <f t="shared" si="13"/>
        <v>0</v>
      </c>
      <c r="AI36" s="116">
        <f t="shared" si="14"/>
        <v>0</v>
      </c>
      <c r="AJ36" s="291"/>
      <c r="AK36" s="11">
        <v>320</v>
      </c>
      <c r="AL36" s="30"/>
      <c r="AN36" s="19" t="s">
        <v>210</v>
      </c>
      <c r="AO36" s="28" t="s">
        <v>211</v>
      </c>
      <c r="AP36" s="28"/>
      <c r="AQ36" s="28"/>
      <c r="AR36" s="28"/>
      <c r="AS36" s="29">
        <f t="shared" si="5"/>
        <v>0</v>
      </c>
      <c r="AT36" s="116">
        <f t="shared" si="7"/>
        <v>0</v>
      </c>
      <c r="AU36" s="116">
        <f t="shared" si="8"/>
        <v>0</v>
      </c>
      <c r="AV36" s="291"/>
    </row>
    <row r="37" spans="1:48" s="31" customFormat="1" ht="15" customHeight="1" thickBot="1" x14ac:dyDescent="0.25">
      <c r="A37" s="11" t="s">
        <v>39</v>
      </c>
      <c r="B37" s="30"/>
      <c r="D37" s="19" t="s">
        <v>212</v>
      </c>
      <c r="E37" s="28" t="s">
        <v>213</v>
      </c>
      <c r="F37" s="21"/>
      <c r="G37" s="21"/>
      <c r="H37" s="21"/>
      <c r="I37" s="29"/>
      <c r="J37" s="29"/>
      <c r="K37" s="29"/>
      <c r="L37" s="291"/>
      <c r="M37" s="11" t="s">
        <v>338</v>
      </c>
      <c r="N37" s="30"/>
      <c r="P37" s="19" t="s">
        <v>212</v>
      </c>
      <c r="Q37" s="28" t="s">
        <v>213</v>
      </c>
      <c r="R37" s="21"/>
      <c r="S37" s="21"/>
      <c r="T37" s="21"/>
      <c r="U37" s="29"/>
      <c r="V37" s="116"/>
      <c r="W37" s="116"/>
      <c r="X37" s="291"/>
      <c r="Y37" s="11" t="s">
        <v>434</v>
      </c>
      <c r="Z37" s="30"/>
      <c r="AB37" s="19" t="s">
        <v>212</v>
      </c>
      <c r="AC37" s="28" t="s">
        <v>213</v>
      </c>
      <c r="AD37" s="21"/>
      <c r="AE37" s="21"/>
      <c r="AF37" s="21"/>
      <c r="AG37" s="29">
        <f t="shared" si="12"/>
        <v>0</v>
      </c>
      <c r="AH37" s="116">
        <f t="shared" si="13"/>
        <v>0</v>
      </c>
      <c r="AI37" s="116">
        <f t="shared" si="14"/>
        <v>0</v>
      </c>
      <c r="AJ37" s="291"/>
      <c r="AK37" s="11">
        <v>321</v>
      </c>
      <c r="AL37" s="30"/>
      <c r="AN37" s="19" t="s">
        <v>212</v>
      </c>
      <c r="AO37" s="28" t="s">
        <v>213</v>
      </c>
      <c r="AP37" s="21"/>
      <c r="AQ37" s="21"/>
      <c r="AR37" s="21"/>
      <c r="AS37" s="29">
        <f t="shared" si="5"/>
        <v>0</v>
      </c>
      <c r="AT37" s="116">
        <f t="shared" si="7"/>
        <v>0</v>
      </c>
      <c r="AU37" s="116">
        <f t="shared" si="8"/>
        <v>0</v>
      </c>
      <c r="AV37" s="291"/>
    </row>
    <row r="38" spans="1:48" s="47" customFormat="1" ht="15" customHeight="1" thickBot="1" x14ac:dyDescent="0.25">
      <c r="A38" s="11" t="s">
        <v>40</v>
      </c>
      <c r="B38" s="48"/>
      <c r="C38" s="56" t="s">
        <v>76</v>
      </c>
      <c r="D38" s="53" t="s">
        <v>137</v>
      </c>
      <c r="E38" s="59"/>
      <c r="F38" s="54"/>
      <c r="G38" s="54"/>
      <c r="H38" s="54"/>
      <c r="I38" s="55">
        <f>SUM(I39)</f>
        <v>0</v>
      </c>
      <c r="J38" s="55">
        <f>SUM(J39)</f>
        <v>0</v>
      </c>
      <c r="K38" s="55">
        <f>SUM(K39)</f>
        <v>0</v>
      </c>
      <c r="L38" s="315"/>
      <c r="M38" s="11" t="s">
        <v>339</v>
      </c>
      <c r="N38" s="48"/>
      <c r="O38" s="56" t="s">
        <v>76</v>
      </c>
      <c r="P38" s="53" t="s">
        <v>137</v>
      </c>
      <c r="Q38" s="59"/>
      <c r="R38" s="54"/>
      <c r="S38" s="54"/>
      <c r="T38" s="54"/>
      <c r="U38" s="55">
        <f t="shared" ref="U38:W38" si="26">SUM(U39)</f>
        <v>0</v>
      </c>
      <c r="V38" s="114">
        <f t="shared" si="26"/>
        <v>0</v>
      </c>
      <c r="W38" s="114">
        <f t="shared" si="26"/>
        <v>0</v>
      </c>
      <c r="X38" s="315"/>
      <c r="Y38" s="11" t="s">
        <v>435</v>
      </c>
      <c r="Z38" s="48"/>
      <c r="AA38" s="56" t="s">
        <v>76</v>
      </c>
      <c r="AB38" s="53" t="s">
        <v>137</v>
      </c>
      <c r="AC38" s="59"/>
      <c r="AD38" s="54"/>
      <c r="AE38" s="54"/>
      <c r="AF38" s="54"/>
      <c r="AG38" s="55">
        <f t="shared" si="12"/>
        <v>0</v>
      </c>
      <c r="AH38" s="115">
        <f t="shared" si="13"/>
        <v>0</v>
      </c>
      <c r="AI38" s="115">
        <f t="shared" si="14"/>
        <v>0</v>
      </c>
      <c r="AJ38" s="290"/>
      <c r="AK38" s="11">
        <v>322</v>
      </c>
      <c r="AL38" s="48"/>
      <c r="AM38" s="56" t="s">
        <v>76</v>
      </c>
      <c r="AN38" s="53" t="s">
        <v>137</v>
      </c>
      <c r="AO38" s="59"/>
      <c r="AP38" s="54"/>
      <c r="AQ38" s="54"/>
      <c r="AR38" s="54"/>
      <c r="AS38" s="55">
        <f t="shared" si="5"/>
        <v>0</v>
      </c>
      <c r="AT38" s="115">
        <f t="shared" si="7"/>
        <v>0</v>
      </c>
      <c r="AU38" s="115">
        <f t="shared" si="8"/>
        <v>0</v>
      </c>
      <c r="AV38" s="290"/>
    </row>
    <row r="39" spans="1:48" s="31" customFormat="1" ht="15" customHeight="1" thickBot="1" x14ac:dyDescent="0.25">
      <c r="A39" s="11" t="s">
        <v>41</v>
      </c>
      <c r="B39" s="30"/>
      <c r="D39" s="19" t="s">
        <v>214</v>
      </c>
      <c r="E39" s="21" t="s">
        <v>138</v>
      </c>
      <c r="F39" s="21"/>
      <c r="G39" s="21"/>
      <c r="H39" s="21"/>
      <c r="I39" s="23"/>
      <c r="J39" s="23"/>
      <c r="K39" s="23"/>
      <c r="L39" s="293"/>
      <c r="M39" s="11" t="s">
        <v>340</v>
      </c>
      <c r="N39" s="30"/>
      <c r="P39" s="19" t="s">
        <v>214</v>
      </c>
      <c r="Q39" s="21" t="s">
        <v>138</v>
      </c>
      <c r="R39" s="21"/>
      <c r="S39" s="21"/>
      <c r="T39" s="21"/>
      <c r="U39" s="23"/>
      <c r="V39" s="119"/>
      <c r="W39" s="119"/>
      <c r="X39" s="293"/>
      <c r="Y39" s="11" t="s">
        <v>436</v>
      </c>
      <c r="Z39" s="30"/>
      <c r="AB39" s="19" t="s">
        <v>214</v>
      </c>
      <c r="AC39" s="21" t="s">
        <v>138</v>
      </c>
      <c r="AD39" s="21"/>
      <c r="AE39" s="21"/>
      <c r="AF39" s="21"/>
      <c r="AG39" s="23">
        <f t="shared" si="12"/>
        <v>0</v>
      </c>
      <c r="AH39" s="119">
        <f t="shared" si="13"/>
        <v>0</v>
      </c>
      <c r="AI39" s="119">
        <f t="shared" si="14"/>
        <v>0</v>
      </c>
      <c r="AJ39" s="293"/>
      <c r="AK39" s="11">
        <v>323</v>
      </c>
      <c r="AL39" s="30"/>
      <c r="AN39" s="19" t="s">
        <v>214</v>
      </c>
      <c r="AO39" s="21" t="s">
        <v>138</v>
      </c>
      <c r="AP39" s="21"/>
      <c r="AQ39" s="21"/>
      <c r="AR39" s="21"/>
      <c r="AS39" s="23">
        <f t="shared" si="5"/>
        <v>0</v>
      </c>
      <c r="AT39" s="119">
        <f t="shared" si="7"/>
        <v>0</v>
      </c>
      <c r="AU39" s="119">
        <f t="shared" si="8"/>
        <v>0</v>
      </c>
      <c r="AV39" s="293"/>
    </row>
    <row r="40" spans="1:48" s="47" customFormat="1" ht="30" customHeight="1" thickBot="1" x14ac:dyDescent="0.25">
      <c r="A40" s="11" t="s">
        <v>42</v>
      </c>
      <c r="B40" s="634" t="s">
        <v>164</v>
      </c>
      <c r="C40" s="635"/>
      <c r="D40" s="635"/>
      <c r="E40" s="635"/>
      <c r="F40" s="635"/>
      <c r="G40" s="635"/>
      <c r="H40" s="635"/>
      <c r="I40" s="60">
        <f>SUM(I7,I31)</f>
        <v>70</v>
      </c>
      <c r="J40" s="60">
        <f>SUM(J7,J31)</f>
        <v>261</v>
      </c>
      <c r="K40" s="60">
        <f>SUM(K7,K31)</f>
        <v>201</v>
      </c>
      <c r="L40" s="317">
        <f t="shared" si="15"/>
        <v>0.77011494252873558</v>
      </c>
      <c r="M40" s="11" t="s">
        <v>341</v>
      </c>
      <c r="N40" s="634" t="s">
        <v>164</v>
      </c>
      <c r="O40" s="635"/>
      <c r="P40" s="635"/>
      <c r="Q40" s="635"/>
      <c r="R40" s="635"/>
      <c r="S40" s="635"/>
      <c r="T40" s="635"/>
      <c r="U40" s="60">
        <f t="shared" ref="U40:W40" si="27">SUM(U7,U31)</f>
        <v>0</v>
      </c>
      <c r="V40" s="120">
        <f t="shared" ref="V40" si="28">SUM(V7,V31)</f>
        <v>0</v>
      </c>
      <c r="W40" s="120">
        <f t="shared" si="27"/>
        <v>0</v>
      </c>
      <c r="X40" s="317"/>
      <c r="Y40" s="11" t="s">
        <v>437</v>
      </c>
      <c r="Z40" s="634" t="s">
        <v>164</v>
      </c>
      <c r="AA40" s="635"/>
      <c r="AB40" s="635"/>
      <c r="AC40" s="635"/>
      <c r="AD40" s="635"/>
      <c r="AE40" s="635"/>
      <c r="AF40" s="635"/>
      <c r="AG40" s="60">
        <f>SUM(AG7,AG31)</f>
        <v>1060</v>
      </c>
      <c r="AH40" s="60">
        <f>SUM(AH7,AH31)</f>
        <v>3169</v>
      </c>
      <c r="AI40" s="60">
        <f>SUM(AI7,AI31)</f>
        <v>3149</v>
      </c>
      <c r="AJ40" s="294">
        <f t="shared" ref="AJ40:AJ41" si="29">AI40/AH40</f>
        <v>0.99368886083938146</v>
      </c>
      <c r="AK40" s="11">
        <v>324</v>
      </c>
      <c r="AL40" s="634" t="s">
        <v>164</v>
      </c>
      <c r="AM40" s="635"/>
      <c r="AN40" s="635"/>
      <c r="AO40" s="635"/>
      <c r="AP40" s="635"/>
      <c r="AQ40" s="635"/>
      <c r="AR40" s="635"/>
      <c r="AS40" s="60">
        <f>SUM(AS7,AS31)</f>
        <v>1110</v>
      </c>
      <c r="AT40" s="121">
        <f>SUM(AT18,AT7)</f>
        <v>3410</v>
      </c>
      <c r="AU40" s="121">
        <f>SUM(AU7,AU31)</f>
        <v>3350</v>
      </c>
      <c r="AV40" s="294">
        <f t="shared" ref="AV40:AV41" si="30">AU40/AT40</f>
        <v>0.98240469208211145</v>
      </c>
    </row>
    <row r="41" spans="1:48" s="62" customFormat="1" ht="15" customHeight="1" thickBot="1" x14ac:dyDescent="0.25">
      <c r="A41" s="11" t="s">
        <v>43</v>
      </c>
      <c r="B41" s="43" t="s">
        <v>77</v>
      </c>
      <c r="C41" s="636" t="s">
        <v>139</v>
      </c>
      <c r="D41" s="636"/>
      <c r="E41" s="636"/>
      <c r="F41" s="636"/>
      <c r="G41" s="636"/>
      <c r="H41" s="636"/>
      <c r="I41" s="46">
        <f>SUM(I42,I44,I47)</f>
        <v>0</v>
      </c>
      <c r="J41" s="46">
        <f>SUM(J42,J44,J47)</f>
        <v>0</v>
      </c>
      <c r="K41" s="46">
        <f>SUM(K42,K44,K47)</f>
        <v>0</v>
      </c>
      <c r="L41" s="314"/>
      <c r="M41" s="11" t="s">
        <v>342</v>
      </c>
      <c r="N41" s="43" t="s">
        <v>77</v>
      </c>
      <c r="O41" s="636" t="s">
        <v>139</v>
      </c>
      <c r="P41" s="636"/>
      <c r="Q41" s="636"/>
      <c r="R41" s="636"/>
      <c r="S41" s="636"/>
      <c r="T41" s="636"/>
      <c r="U41" s="46">
        <f t="shared" ref="U41:W41" si="31">SUM(U42,U44,U47)</f>
        <v>0</v>
      </c>
      <c r="V41" s="112">
        <f t="shared" ref="V41" si="32">SUM(V42,V44,V47)</f>
        <v>0</v>
      </c>
      <c r="W41" s="112">
        <f t="shared" si="31"/>
        <v>0</v>
      </c>
      <c r="X41" s="314"/>
      <c r="Y41" s="11" t="s">
        <v>438</v>
      </c>
      <c r="Z41" s="43" t="s">
        <v>77</v>
      </c>
      <c r="AA41" s="636" t="s">
        <v>139</v>
      </c>
      <c r="AB41" s="636"/>
      <c r="AC41" s="636"/>
      <c r="AD41" s="636"/>
      <c r="AE41" s="636"/>
      <c r="AF41" s="636"/>
      <c r="AG41" s="46">
        <f>SUM(AG42,AG44,AG47)</f>
        <v>1246</v>
      </c>
      <c r="AH41" s="46">
        <f>SUM(AH42,AH44,AH47)</f>
        <v>1246</v>
      </c>
      <c r="AI41" s="46">
        <f>SUM(AI42,AI44,AI47)</f>
        <v>1246</v>
      </c>
      <c r="AJ41" s="289">
        <f t="shared" si="29"/>
        <v>1</v>
      </c>
      <c r="AK41" s="11">
        <v>325</v>
      </c>
      <c r="AL41" s="43" t="s">
        <v>77</v>
      </c>
      <c r="AM41" s="636" t="s">
        <v>139</v>
      </c>
      <c r="AN41" s="636"/>
      <c r="AO41" s="636"/>
      <c r="AP41" s="636"/>
      <c r="AQ41" s="636"/>
      <c r="AR41" s="636"/>
      <c r="AS41" s="46">
        <f t="shared" si="5"/>
        <v>1246</v>
      </c>
      <c r="AT41" s="113">
        <f t="shared" si="7"/>
        <v>1246</v>
      </c>
      <c r="AU41" s="113">
        <f t="shared" si="8"/>
        <v>1246</v>
      </c>
      <c r="AV41" s="289">
        <f t="shared" si="30"/>
        <v>1</v>
      </c>
    </row>
    <row r="42" spans="1:48" s="62" customFormat="1" ht="15" customHeight="1" thickBot="1" x14ac:dyDescent="0.25">
      <c r="A42" s="11" t="s">
        <v>44</v>
      </c>
      <c r="B42" s="61"/>
      <c r="C42" s="49" t="s">
        <v>78</v>
      </c>
      <c r="D42" s="50" t="s">
        <v>140</v>
      </c>
      <c r="E42" s="50"/>
      <c r="F42" s="50"/>
      <c r="G42" s="50"/>
      <c r="H42" s="50"/>
      <c r="I42" s="52">
        <f>SUM(I43)</f>
        <v>0</v>
      </c>
      <c r="J42" s="52">
        <f>SUM(J43)</f>
        <v>0</v>
      </c>
      <c r="K42" s="52">
        <f>SUM(K43)</f>
        <v>0</v>
      </c>
      <c r="L42" s="316"/>
      <c r="M42" s="11" t="s">
        <v>343</v>
      </c>
      <c r="N42" s="61"/>
      <c r="O42" s="49" t="s">
        <v>78</v>
      </c>
      <c r="P42" s="50" t="s">
        <v>140</v>
      </c>
      <c r="Q42" s="50"/>
      <c r="R42" s="50"/>
      <c r="S42" s="50"/>
      <c r="T42" s="50"/>
      <c r="U42" s="52">
        <f t="shared" ref="U42:W42" si="33">SUM(U43)</f>
        <v>0</v>
      </c>
      <c r="V42" s="117">
        <f t="shared" si="33"/>
        <v>0</v>
      </c>
      <c r="W42" s="117">
        <f t="shared" si="33"/>
        <v>0</v>
      </c>
      <c r="X42" s="316"/>
      <c r="Y42" s="11" t="s">
        <v>439</v>
      </c>
      <c r="Z42" s="61"/>
      <c r="AA42" s="49" t="s">
        <v>78</v>
      </c>
      <c r="AB42" s="50" t="s">
        <v>140</v>
      </c>
      <c r="AC42" s="50"/>
      <c r="AD42" s="50"/>
      <c r="AE42" s="50"/>
      <c r="AF42" s="50"/>
      <c r="AG42" s="52">
        <f t="shared" si="12"/>
        <v>0</v>
      </c>
      <c r="AH42" s="118">
        <f t="shared" si="13"/>
        <v>0</v>
      </c>
      <c r="AI42" s="118">
        <f t="shared" si="14"/>
        <v>0</v>
      </c>
      <c r="AJ42" s="292"/>
      <c r="AK42" s="11">
        <v>326</v>
      </c>
      <c r="AL42" s="61"/>
      <c r="AM42" s="49" t="s">
        <v>78</v>
      </c>
      <c r="AN42" s="50" t="s">
        <v>140</v>
      </c>
      <c r="AO42" s="50"/>
      <c r="AP42" s="50"/>
      <c r="AQ42" s="50"/>
      <c r="AR42" s="50"/>
      <c r="AS42" s="52">
        <f t="shared" si="5"/>
        <v>0</v>
      </c>
      <c r="AT42" s="118">
        <f t="shared" si="7"/>
        <v>0</v>
      </c>
      <c r="AU42" s="118">
        <f t="shared" si="8"/>
        <v>0</v>
      </c>
      <c r="AV42" s="292"/>
    </row>
    <row r="43" spans="1:48" s="31" customFormat="1" ht="15" customHeight="1" thickBot="1" x14ac:dyDescent="0.25">
      <c r="A43" s="11" t="s">
        <v>45</v>
      </c>
      <c r="B43" s="30"/>
      <c r="C43" s="19"/>
      <c r="D43" s="33" t="s">
        <v>215</v>
      </c>
      <c r="E43" s="28" t="s">
        <v>141</v>
      </c>
      <c r="F43" s="28"/>
      <c r="G43" s="28"/>
      <c r="H43" s="28"/>
      <c r="I43" s="29"/>
      <c r="J43" s="29"/>
      <c r="K43" s="29"/>
      <c r="L43" s="291"/>
      <c r="M43" s="11" t="s">
        <v>344</v>
      </c>
      <c r="N43" s="30"/>
      <c r="O43" s="19"/>
      <c r="P43" s="33" t="s">
        <v>215</v>
      </c>
      <c r="Q43" s="28" t="s">
        <v>141</v>
      </c>
      <c r="R43" s="28"/>
      <c r="S43" s="28"/>
      <c r="T43" s="28"/>
      <c r="U43" s="29"/>
      <c r="V43" s="116"/>
      <c r="W43" s="116"/>
      <c r="X43" s="291"/>
      <c r="Y43" s="11" t="s">
        <v>440</v>
      </c>
      <c r="Z43" s="30"/>
      <c r="AA43" s="19"/>
      <c r="AB43" s="33" t="s">
        <v>215</v>
      </c>
      <c r="AC43" s="28" t="s">
        <v>141</v>
      </c>
      <c r="AD43" s="28"/>
      <c r="AE43" s="28"/>
      <c r="AF43" s="28"/>
      <c r="AG43" s="29">
        <f t="shared" si="12"/>
        <v>0</v>
      </c>
      <c r="AH43" s="116">
        <f t="shared" si="13"/>
        <v>0</v>
      </c>
      <c r="AI43" s="116">
        <f t="shared" si="14"/>
        <v>0</v>
      </c>
      <c r="AJ43" s="291"/>
      <c r="AK43" s="11">
        <v>327</v>
      </c>
      <c r="AL43" s="30"/>
      <c r="AM43" s="19"/>
      <c r="AN43" s="33" t="s">
        <v>215</v>
      </c>
      <c r="AO43" s="28" t="s">
        <v>141</v>
      </c>
      <c r="AP43" s="28"/>
      <c r="AQ43" s="28"/>
      <c r="AR43" s="28"/>
      <c r="AS43" s="29">
        <f t="shared" si="5"/>
        <v>0</v>
      </c>
      <c r="AT43" s="116">
        <f t="shared" si="7"/>
        <v>0</v>
      </c>
      <c r="AU43" s="116">
        <f t="shared" si="8"/>
        <v>0</v>
      </c>
      <c r="AV43" s="291"/>
    </row>
    <row r="44" spans="1:48" s="47" customFormat="1" ht="15" customHeight="1" thickBot="1" x14ac:dyDescent="0.25">
      <c r="A44" s="11" t="s">
        <v>46</v>
      </c>
      <c r="B44" s="48"/>
      <c r="C44" s="49" t="s">
        <v>142</v>
      </c>
      <c r="D44" s="50" t="s">
        <v>143</v>
      </c>
      <c r="E44" s="50"/>
      <c r="F44" s="50"/>
      <c r="G44" s="50"/>
      <c r="H44" s="54"/>
      <c r="I44" s="52">
        <f>SUM(I45:I46)</f>
        <v>0</v>
      </c>
      <c r="J44" s="52">
        <f>SUM(J45:J46)</f>
        <v>0</v>
      </c>
      <c r="K44" s="52">
        <f>SUM(K45:K46)</f>
        <v>0</v>
      </c>
      <c r="L44" s="316"/>
      <c r="M44" s="11" t="s">
        <v>345</v>
      </c>
      <c r="N44" s="48"/>
      <c r="O44" s="49" t="s">
        <v>142</v>
      </c>
      <c r="P44" s="50" t="s">
        <v>143</v>
      </c>
      <c r="Q44" s="50"/>
      <c r="R44" s="50"/>
      <c r="S44" s="50"/>
      <c r="T44" s="54"/>
      <c r="U44" s="52">
        <f t="shared" ref="U44:W44" si="34">SUM(U45:U46)</f>
        <v>0</v>
      </c>
      <c r="V44" s="117">
        <f t="shared" ref="V44" si="35">SUM(V45:V46)</f>
        <v>0</v>
      </c>
      <c r="W44" s="117">
        <f t="shared" si="34"/>
        <v>0</v>
      </c>
      <c r="X44" s="316"/>
      <c r="Y44" s="11" t="s">
        <v>441</v>
      </c>
      <c r="Z44" s="48"/>
      <c r="AA44" s="49" t="s">
        <v>142</v>
      </c>
      <c r="AB44" s="50" t="s">
        <v>143</v>
      </c>
      <c r="AC44" s="50"/>
      <c r="AD44" s="50"/>
      <c r="AE44" s="50"/>
      <c r="AF44" s="54"/>
      <c r="AG44" s="118">
        <f>SUM(AG45:AG46)</f>
        <v>1246</v>
      </c>
      <c r="AH44" s="118">
        <f>SUM(AH45:AH46)</f>
        <v>1246</v>
      </c>
      <c r="AI44" s="118">
        <f>SUM(AI45:AI46)</f>
        <v>1246</v>
      </c>
      <c r="AJ44" s="292">
        <f t="shared" ref="AJ44:AJ45" si="36">AI44/AH44</f>
        <v>1</v>
      </c>
      <c r="AK44" s="11">
        <v>328</v>
      </c>
      <c r="AL44" s="48"/>
      <c r="AM44" s="49" t="s">
        <v>142</v>
      </c>
      <c r="AN44" s="50" t="s">
        <v>143</v>
      </c>
      <c r="AO44" s="50"/>
      <c r="AP44" s="50"/>
      <c r="AQ44" s="50"/>
      <c r="AR44" s="54"/>
      <c r="AS44" s="52">
        <f t="shared" si="5"/>
        <v>1246</v>
      </c>
      <c r="AT44" s="118">
        <f t="shared" si="7"/>
        <v>1246</v>
      </c>
      <c r="AU44" s="118">
        <f t="shared" si="8"/>
        <v>1246</v>
      </c>
      <c r="AV44" s="292">
        <f t="shared" ref="AV44:AV45" si="37">AU44/AT44</f>
        <v>1</v>
      </c>
    </row>
    <row r="45" spans="1:48" s="20" customFormat="1" ht="15" customHeight="1" thickBot="1" x14ac:dyDescent="0.25">
      <c r="A45" s="11" t="s">
        <v>47</v>
      </c>
      <c r="B45" s="18"/>
      <c r="C45" s="19"/>
      <c r="D45" s="19" t="s">
        <v>216</v>
      </c>
      <c r="E45" s="21" t="s">
        <v>217</v>
      </c>
      <c r="F45" s="21"/>
      <c r="G45" s="21"/>
      <c r="H45" s="22"/>
      <c r="I45" s="23">
        <v>0</v>
      </c>
      <c r="J45" s="23">
        <v>0</v>
      </c>
      <c r="K45" s="23">
        <v>0</v>
      </c>
      <c r="L45" s="293"/>
      <c r="M45" s="11" t="s">
        <v>346</v>
      </c>
      <c r="N45" s="18"/>
      <c r="O45" s="19"/>
      <c r="P45" s="19" t="s">
        <v>216</v>
      </c>
      <c r="Q45" s="21" t="s">
        <v>217</v>
      </c>
      <c r="R45" s="21"/>
      <c r="S45" s="21"/>
      <c r="T45" s="22"/>
      <c r="U45" s="23"/>
      <c r="V45" s="119"/>
      <c r="W45" s="119"/>
      <c r="X45" s="293"/>
      <c r="Y45" s="11" t="s">
        <v>442</v>
      </c>
      <c r="Z45" s="18"/>
      <c r="AA45" s="19"/>
      <c r="AB45" s="19" t="s">
        <v>216</v>
      </c>
      <c r="AC45" s="21" t="s">
        <v>217</v>
      </c>
      <c r="AD45" s="21"/>
      <c r="AE45" s="21"/>
      <c r="AF45" s="22"/>
      <c r="AG45" s="23">
        <v>1246</v>
      </c>
      <c r="AH45" s="119">
        <v>1246</v>
      </c>
      <c r="AI45" s="119">
        <v>1246</v>
      </c>
      <c r="AJ45" s="293">
        <f t="shared" si="36"/>
        <v>1</v>
      </c>
      <c r="AK45" s="11">
        <v>329</v>
      </c>
      <c r="AL45" s="18"/>
      <c r="AM45" s="19"/>
      <c r="AN45" s="19" t="s">
        <v>216</v>
      </c>
      <c r="AO45" s="21" t="s">
        <v>217</v>
      </c>
      <c r="AP45" s="21"/>
      <c r="AQ45" s="21"/>
      <c r="AR45" s="22"/>
      <c r="AS45" s="23">
        <f t="shared" si="5"/>
        <v>1246</v>
      </c>
      <c r="AT45" s="119">
        <f t="shared" si="7"/>
        <v>1246</v>
      </c>
      <c r="AU45" s="119">
        <f t="shared" si="8"/>
        <v>1246</v>
      </c>
      <c r="AV45" s="293">
        <f t="shared" si="37"/>
        <v>1</v>
      </c>
    </row>
    <row r="46" spans="1:48" s="20" customFormat="1" ht="15" customHeight="1" thickBot="1" x14ac:dyDescent="0.25">
      <c r="A46" s="11" t="s">
        <v>48</v>
      </c>
      <c r="B46" s="18"/>
      <c r="C46" s="19"/>
      <c r="D46" s="19" t="s">
        <v>218</v>
      </c>
      <c r="E46" s="21" t="s">
        <v>219</v>
      </c>
      <c r="F46" s="21"/>
      <c r="G46" s="21"/>
      <c r="H46" s="22"/>
      <c r="I46" s="23"/>
      <c r="J46" s="23"/>
      <c r="K46" s="23"/>
      <c r="L46" s="293"/>
      <c r="M46" s="11" t="s">
        <v>347</v>
      </c>
      <c r="N46" s="18"/>
      <c r="O46" s="19"/>
      <c r="P46" s="19" t="s">
        <v>218</v>
      </c>
      <c r="Q46" s="21" t="s">
        <v>219</v>
      </c>
      <c r="R46" s="21"/>
      <c r="S46" s="21"/>
      <c r="T46" s="22"/>
      <c r="U46" s="23"/>
      <c r="V46" s="119"/>
      <c r="W46" s="119"/>
      <c r="X46" s="293"/>
      <c r="Y46" s="11" t="s">
        <v>443</v>
      </c>
      <c r="Z46" s="18"/>
      <c r="AA46" s="19"/>
      <c r="AB46" s="19" t="s">
        <v>218</v>
      </c>
      <c r="AC46" s="21" t="s">
        <v>219</v>
      </c>
      <c r="AD46" s="21"/>
      <c r="AE46" s="21"/>
      <c r="AF46" s="22"/>
      <c r="AG46" s="23">
        <f t="shared" si="12"/>
        <v>0</v>
      </c>
      <c r="AH46" s="119">
        <f t="shared" si="13"/>
        <v>0</v>
      </c>
      <c r="AI46" s="119">
        <f t="shared" si="14"/>
        <v>0</v>
      </c>
      <c r="AJ46" s="293"/>
      <c r="AK46" s="11">
        <v>330</v>
      </c>
      <c r="AL46" s="18"/>
      <c r="AM46" s="19"/>
      <c r="AN46" s="19" t="s">
        <v>218</v>
      </c>
      <c r="AO46" s="21" t="s">
        <v>219</v>
      </c>
      <c r="AP46" s="21"/>
      <c r="AQ46" s="21"/>
      <c r="AR46" s="22"/>
      <c r="AS46" s="23">
        <f t="shared" si="5"/>
        <v>0</v>
      </c>
      <c r="AT46" s="119">
        <f t="shared" si="7"/>
        <v>0</v>
      </c>
      <c r="AU46" s="119">
        <f t="shared" si="8"/>
        <v>0</v>
      </c>
      <c r="AV46" s="293"/>
    </row>
    <row r="47" spans="1:48" s="47" customFormat="1" ht="15" customHeight="1" thickBot="1" x14ac:dyDescent="0.25">
      <c r="A47" s="11" t="s">
        <v>49</v>
      </c>
      <c r="B47" s="91"/>
      <c r="C47" s="92" t="s">
        <v>144</v>
      </c>
      <c r="D47" s="93" t="s">
        <v>127</v>
      </c>
      <c r="E47" s="94"/>
      <c r="F47" s="94"/>
      <c r="G47" s="94"/>
      <c r="H47" s="94"/>
      <c r="I47" s="95"/>
      <c r="J47" s="95"/>
      <c r="K47" s="95"/>
      <c r="L47" s="318"/>
      <c r="M47" s="11" t="s">
        <v>348</v>
      </c>
      <c r="N47" s="91"/>
      <c r="O47" s="92" t="s">
        <v>144</v>
      </c>
      <c r="P47" s="93" t="s">
        <v>127</v>
      </c>
      <c r="Q47" s="94"/>
      <c r="R47" s="94"/>
      <c r="S47" s="94"/>
      <c r="T47" s="94"/>
      <c r="U47" s="95"/>
      <c r="V47" s="122"/>
      <c r="W47" s="122"/>
      <c r="X47" s="318"/>
      <c r="Y47" s="11" t="s">
        <v>444</v>
      </c>
      <c r="Z47" s="91"/>
      <c r="AA47" s="92" t="s">
        <v>144</v>
      </c>
      <c r="AB47" s="93" t="s">
        <v>127</v>
      </c>
      <c r="AC47" s="94"/>
      <c r="AD47" s="94"/>
      <c r="AE47" s="94"/>
      <c r="AF47" s="94"/>
      <c r="AG47" s="95">
        <f t="shared" si="12"/>
        <v>0</v>
      </c>
      <c r="AH47" s="123">
        <f t="shared" si="13"/>
        <v>0</v>
      </c>
      <c r="AI47" s="123">
        <f t="shared" si="14"/>
        <v>0</v>
      </c>
      <c r="AJ47" s="295"/>
      <c r="AK47" s="11">
        <v>331</v>
      </c>
      <c r="AL47" s="91"/>
      <c r="AM47" s="92" t="s">
        <v>144</v>
      </c>
      <c r="AN47" s="93" t="s">
        <v>127</v>
      </c>
      <c r="AO47" s="94"/>
      <c r="AP47" s="94"/>
      <c r="AQ47" s="94"/>
      <c r="AR47" s="94"/>
      <c r="AS47" s="95">
        <f t="shared" si="5"/>
        <v>0</v>
      </c>
      <c r="AT47" s="123">
        <f t="shared" si="7"/>
        <v>0</v>
      </c>
      <c r="AU47" s="123">
        <f t="shared" si="8"/>
        <v>0</v>
      </c>
      <c r="AV47" s="295"/>
    </row>
    <row r="48" spans="1:48" s="47" customFormat="1" ht="15" customHeight="1" thickBot="1" x14ac:dyDescent="0.25">
      <c r="A48" s="11" t="s">
        <v>50</v>
      </c>
      <c r="B48" s="64" t="s">
        <v>155</v>
      </c>
      <c r="C48" s="65" t="s">
        <v>156</v>
      </c>
      <c r="D48" s="66"/>
      <c r="E48" s="66"/>
      <c r="F48" s="66"/>
      <c r="G48" s="66"/>
      <c r="H48" s="66"/>
      <c r="I48" s="46"/>
      <c r="J48" s="46"/>
      <c r="K48" s="46"/>
      <c r="L48" s="314"/>
      <c r="M48" s="11" t="s">
        <v>349</v>
      </c>
      <c r="N48" s="64" t="s">
        <v>155</v>
      </c>
      <c r="O48" s="65" t="s">
        <v>156</v>
      </c>
      <c r="P48" s="66"/>
      <c r="Q48" s="66"/>
      <c r="R48" s="66"/>
      <c r="S48" s="66"/>
      <c r="T48" s="66"/>
      <c r="U48" s="46"/>
      <c r="V48" s="112"/>
      <c r="W48" s="112"/>
      <c r="X48" s="314"/>
      <c r="Y48" s="11" t="s">
        <v>445</v>
      </c>
      <c r="Z48" s="64" t="s">
        <v>155</v>
      </c>
      <c r="AA48" s="65" t="s">
        <v>156</v>
      </c>
      <c r="AB48" s="66"/>
      <c r="AC48" s="66"/>
      <c r="AD48" s="66"/>
      <c r="AE48" s="66"/>
      <c r="AF48" s="66"/>
      <c r="AG48" s="46">
        <f t="shared" si="12"/>
        <v>0</v>
      </c>
      <c r="AH48" s="113">
        <f t="shared" si="13"/>
        <v>0</v>
      </c>
      <c r="AI48" s="113">
        <f t="shared" si="14"/>
        <v>0</v>
      </c>
      <c r="AJ48" s="289"/>
      <c r="AK48" s="11">
        <v>332</v>
      </c>
      <c r="AL48" s="64" t="s">
        <v>155</v>
      </c>
      <c r="AM48" s="65" t="s">
        <v>156</v>
      </c>
      <c r="AN48" s="66"/>
      <c r="AO48" s="66"/>
      <c r="AP48" s="66"/>
      <c r="AQ48" s="66"/>
      <c r="AR48" s="66"/>
      <c r="AS48" s="46">
        <f t="shared" si="5"/>
        <v>0</v>
      </c>
      <c r="AT48" s="113">
        <f t="shared" si="7"/>
        <v>0</v>
      </c>
      <c r="AU48" s="113">
        <f t="shared" si="8"/>
        <v>0</v>
      </c>
      <c r="AV48" s="289"/>
    </row>
    <row r="49" spans="1:48" s="47" customFormat="1" ht="30" customHeight="1" thickBot="1" x14ac:dyDescent="0.25">
      <c r="A49" s="11" t="s">
        <v>51</v>
      </c>
      <c r="B49" s="637" t="s">
        <v>165</v>
      </c>
      <c r="C49" s="638"/>
      <c r="D49" s="638"/>
      <c r="E49" s="638"/>
      <c r="F49" s="638"/>
      <c r="G49" s="638"/>
      <c r="H49" s="638"/>
      <c r="I49" s="60">
        <f>SUM(I40,I41,I48)</f>
        <v>70</v>
      </c>
      <c r="J49" s="60">
        <f>SUM(J40,J41,J48)</f>
        <v>261</v>
      </c>
      <c r="K49" s="60">
        <f>SUM(K40,K41,K48)</f>
        <v>201</v>
      </c>
      <c r="L49" s="317">
        <f t="shared" si="15"/>
        <v>0.77011494252873558</v>
      </c>
      <c r="M49" s="11" t="s">
        <v>350</v>
      </c>
      <c r="N49" s="637" t="s">
        <v>165</v>
      </c>
      <c r="O49" s="638"/>
      <c r="P49" s="638"/>
      <c r="Q49" s="638"/>
      <c r="R49" s="638"/>
      <c r="S49" s="638"/>
      <c r="T49" s="638"/>
      <c r="U49" s="60">
        <f t="shared" ref="U49:W49" si="38">SUM(U40,U41,U48)</f>
        <v>0</v>
      </c>
      <c r="V49" s="120">
        <f t="shared" ref="V49" si="39">SUM(V40,V41,V48)</f>
        <v>0</v>
      </c>
      <c r="W49" s="120">
        <f t="shared" si="38"/>
        <v>0</v>
      </c>
      <c r="X49" s="317"/>
      <c r="Y49" s="11" t="s">
        <v>446</v>
      </c>
      <c r="Z49" s="637" t="s">
        <v>165</v>
      </c>
      <c r="AA49" s="638"/>
      <c r="AB49" s="638"/>
      <c r="AC49" s="638"/>
      <c r="AD49" s="638"/>
      <c r="AE49" s="638"/>
      <c r="AF49" s="638"/>
      <c r="AG49" s="60">
        <f>SUM(AG40,AG41,AG48,)</f>
        <v>2306</v>
      </c>
      <c r="AH49" s="60">
        <f>SUM(AH40,AH41,AH48,)</f>
        <v>4415</v>
      </c>
      <c r="AI49" s="60">
        <f>SUM(AI40,AI41,AI48,)</f>
        <v>4395</v>
      </c>
      <c r="AJ49" s="296">
        <f>AI49/AH49</f>
        <v>0.99546998867497172</v>
      </c>
      <c r="AK49" s="11">
        <v>333</v>
      </c>
      <c r="AL49" s="637" t="s">
        <v>165</v>
      </c>
      <c r="AM49" s="638"/>
      <c r="AN49" s="638"/>
      <c r="AO49" s="638"/>
      <c r="AP49" s="638"/>
      <c r="AQ49" s="638"/>
      <c r="AR49" s="638"/>
      <c r="AS49" s="60">
        <f>SUM(AS40,AS41,AS48)</f>
        <v>2356</v>
      </c>
      <c r="AT49" s="124">
        <f>SUM(AT40,AT41)</f>
        <v>4656</v>
      </c>
      <c r="AU49" s="124">
        <f>SUM(AU40,AU41)</f>
        <v>4596</v>
      </c>
      <c r="AV49" s="296">
        <f>AU49/AT49</f>
        <v>0.98711340206185572</v>
      </c>
    </row>
    <row r="50" spans="1:48" s="6" customFormat="1" ht="15" customHeight="1" thickBot="1" x14ac:dyDescent="0.25">
      <c r="A50" s="11" t="s">
        <v>52</v>
      </c>
      <c r="B50" s="125"/>
      <c r="C50" s="126"/>
      <c r="D50" s="126"/>
      <c r="E50" s="126"/>
      <c r="F50" s="126"/>
      <c r="G50" s="126"/>
      <c r="H50" s="126"/>
      <c r="I50" s="126"/>
      <c r="J50" s="126"/>
      <c r="K50" s="126"/>
      <c r="L50" s="126"/>
      <c r="M50" s="11" t="s">
        <v>351</v>
      </c>
      <c r="N50" s="125"/>
      <c r="O50" s="126"/>
      <c r="P50" s="126"/>
      <c r="Q50" s="126"/>
      <c r="R50" s="126"/>
      <c r="S50" s="126"/>
      <c r="T50" s="126"/>
      <c r="U50" s="126"/>
      <c r="V50" s="126"/>
      <c r="W50" s="126"/>
      <c r="X50" s="126"/>
      <c r="Y50" s="11" t="s">
        <v>447</v>
      </c>
      <c r="Z50" s="125"/>
      <c r="AA50" s="126"/>
      <c r="AB50" s="126"/>
      <c r="AC50" s="126"/>
      <c r="AD50" s="126"/>
      <c r="AE50" s="126"/>
      <c r="AF50" s="126"/>
      <c r="AG50" s="126"/>
      <c r="AH50" s="136"/>
      <c r="AI50" s="136"/>
      <c r="AJ50" s="136"/>
      <c r="AK50" s="11">
        <v>334</v>
      </c>
      <c r="AL50" s="125"/>
      <c r="AM50" s="126"/>
      <c r="AN50" s="126"/>
      <c r="AO50" s="126"/>
      <c r="AP50" s="126"/>
      <c r="AQ50" s="126"/>
      <c r="AR50" s="126"/>
      <c r="AS50" s="126"/>
      <c r="AT50" s="136"/>
      <c r="AU50" s="136"/>
      <c r="AV50" s="136"/>
    </row>
    <row r="51" spans="1:48" ht="115.5" thickBot="1" x14ac:dyDescent="0.25">
      <c r="A51" s="11" t="s">
        <v>53</v>
      </c>
      <c r="B51" s="632" t="s">
        <v>85</v>
      </c>
      <c r="C51" s="632"/>
      <c r="D51" s="632"/>
      <c r="E51" s="632"/>
      <c r="F51" s="632"/>
      <c r="G51" s="632"/>
      <c r="H51" s="632"/>
      <c r="I51" s="111" t="s">
        <v>498</v>
      </c>
      <c r="J51" s="111" t="s">
        <v>499</v>
      </c>
      <c r="K51" s="111" t="s">
        <v>865</v>
      </c>
      <c r="L51" s="111" t="s">
        <v>861</v>
      </c>
      <c r="M51" s="11" t="s">
        <v>352</v>
      </c>
      <c r="N51" s="632" t="s">
        <v>85</v>
      </c>
      <c r="O51" s="632"/>
      <c r="P51" s="632"/>
      <c r="Q51" s="632"/>
      <c r="R51" s="632"/>
      <c r="S51" s="632"/>
      <c r="T51" s="632"/>
      <c r="U51" s="110" t="s">
        <v>500</v>
      </c>
      <c r="V51" s="110" t="s">
        <v>501</v>
      </c>
      <c r="W51" s="110" t="s">
        <v>864</v>
      </c>
      <c r="X51" s="110" t="s">
        <v>863</v>
      </c>
      <c r="Y51" s="11" t="s">
        <v>448</v>
      </c>
      <c r="Z51" s="632" t="s">
        <v>85</v>
      </c>
      <c r="AA51" s="632"/>
      <c r="AB51" s="632"/>
      <c r="AC51" s="632"/>
      <c r="AD51" s="632"/>
      <c r="AE51" s="632"/>
      <c r="AF51" s="632"/>
      <c r="AG51" s="26" t="s">
        <v>826</v>
      </c>
      <c r="AH51" s="26" t="s">
        <v>827</v>
      </c>
      <c r="AI51" s="26" t="s">
        <v>868</v>
      </c>
      <c r="AJ51" s="26" t="s">
        <v>869</v>
      </c>
      <c r="AK51" s="11">
        <v>335</v>
      </c>
      <c r="AL51" s="632" t="s">
        <v>85</v>
      </c>
      <c r="AM51" s="632"/>
      <c r="AN51" s="632"/>
      <c r="AO51" s="632"/>
      <c r="AP51" s="632"/>
      <c r="AQ51" s="632"/>
      <c r="AR51" s="632"/>
      <c r="AS51" s="26" t="s">
        <v>502</v>
      </c>
      <c r="AT51" s="26" t="s">
        <v>503</v>
      </c>
      <c r="AU51" s="26" t="s">
        <v>870</v>
      </c>
      <c r="AV51" s="26" t="s">
        <v>869</v>
      </c>
    </row>
    <row r="52" spans="1:48" s="70" customFormat="1" ht="16.5" thickBot="1" x14ac:dyDescent="0.3">
      <c r="A52" s="11" t="s">
        <v>54</v>
      </c>
      <c r="B52" s="67" t="s">
        <v>64</v>
      </c>
      <c r="C52" s="68" t="s">
        <v>79</v>
      </c>
      <c r="D52" s="68"/>
      <c r="E52" s="68"/>
      <c r="F52" s="68"/>
      <c r="G52" s="68"/>
      <c r="H52" s="68"/>
      <c r="I52" s="69">
        <f>SUM(I53:I57)</f>
        <v>1656</v>
      </c>
      <c r="J52" s="69">
        <f>SUM(J53:J57)</f>
        <v>3351</v>
      </c>
      <c r="K52" s="69">
        <f>SUM(K53:K57)</f>
        <v>2279</v>
      </c>
      <c r="L52" s="306">
        <f t="shared" ref="L52:L77" si="40">K52/J52</f>
        <v>0.68009549388242319</v>
      </c>
      <c r="M52" s="11" t="s">
        <v>353</v>
      </c>
      <c r="N52" s="67" t="s">
        <v>64</v>
      </c>
      <c r="O52" s="68" t="s">
        <v>79</v>
      </c>
      <c r="P52" s="68"/>
      <c r="Q52" s="68"/>
      <c r="R52" s="68"/>
      <c r="S52" s="68"/>
      <c r="T52" s="68"/>
      <c r="U52" s="69">
        <f t="shared" ref="U52:W52" si="41">SUM(U53:U57)</f>
        <v>350</v>
      </c>
      <c r="V52" s="69">
        <f t="shared" ref="V52" si="42">SUM(V53:V57)</f>
        <v>920</v>
      </c>
      <c r="W52" s="69">
        <f t="shared" si="41"/>
        <v>780</v>
      </c>
      <c r="X52" s="306">
        <f>W52/V52</f>
        <v>0.84782608695652173</v>
      </c>
      <c r="Y52" s="11" t="s">
        <v>449</v>
      </c>
      <c r="Z52" s="67" t="s">
        <v>64</v>
      </c>
      <c r="AA52" s="68" t="s">
        <v>79</v>
      </c>
      <c r="AB52" s="68"/>
      <c r="AC52" s="68"/>
      <c r="AD52" s="68"/>
      <c r="AE52" s="68"/>
      <c r="AF52" s="68"/>
      <c r="AG52" s="69">
        <f>SUM(AG53:AG57)</f>
        <v>350</v>
      </c>
      <c r="AH52" s="69">
        <f>SUM(AH53:AH57)</f>
        <v>350</v>
      </c>
      <c r="AI52" s="69">
        <f>SUM(AI53:AI57)</f>
        <v>320</v>
      </c>
      <c r="AJ52" s="297">
        <f t="shared" ref="AJ52:AJ58" si="43">AI52/AH52</f>
        <v>0.91428571428571426</v>
      </c>
      <c r="AK52" s="11">
        <v>336</v>
      </c>
      <c r="AL52" s="67" t="s">
        <v>64</v>
      </c>
      <c r="AM52" s="68" t="s">
        <v>79</v>
      </c>
      <c r="AN52" s="68"/>
      <c r="AO52" s="68"/>
      <c r="AP52" s="68"/>
      <c r="AQ52" s="68"/>
      <c r="AR52" s="68"/>
      <c r="AS52" s="69">
        <f>SUM(AS53:AS57)</f>
        <v>2356</v>
      </c>
      <c r="AT52" s="69">
        <f>SUM(AT53:AT57)</f>
        <v>4621</v>
      </c>
      <c r="AU52" s="69">
        <f>SUM(AU53:AU57)</f>
        <v>3379</v>
      </c>
      <c r="AV52" s="297">
        <f t="shared" ref="AV52:AV58" si="44">AU52/AT52</f>
        <v>0.73122700714131139</v>
      </c>
    </row>
    <row r="53" spans="1:48" s="70" customFormat="1" ht="16.5" thickBot="1" x14ac:dyDescent="0.3">
      <c r="A53" s="11" t="s">
        <v>55</v>
      </c>
      <c r="B53" s="71"/>
      <c r="C53" s="72" t="s">
        <v>66</v>
      </c>
      <c r="D53" s="73" t="s">
        <v>80</v>
      </c>
      <c r="E53" s="73"/>
      <c r="F53" s="73"/>
      <c r="G53" s="73"/>
      <c r="H53" s="127"/>
      <c r="I53" s="74">
        <v>350</v>
      </c>
      <c r="J53" s="74">
        <v>498</v>
      </c>
      <c r="K53" s="74">
        <v>158</v>
      </c>
      <c r="L53" s="307">
        <f t="shared" si="40"/>
        <v>0.31726907630522089</v>
      </c>
      <c r="M53" s="11" t="s">
        <v>354</v>
      </c>
      <c r="N53" s="71"/>
      <c r="O53" s="72" t="s">
        <v>66</v>
      </c>
      <c r="P53" s="73" t="s">
        <v>80</v>
      </c>
      <c r="Q53" s="73"/>
      <c r="R53" s="73"/>
      <c r="S53" s="73"/>
      <c r="T53" s="127"/>
      <c r="U53" s="74"/>
      <c r="V53" s="74"/>
      <c r="W53" s="74"/>
      <c r="X53" s="307"/>
      <c r="Y53" s="11" t="s">
        <v>450</v>
      </c>
      <c r="Z53" s="71"/>
      <c r="AA53" s="72" t="s">
        <v>66</v>
      </c>
      <c r="AB53" s="73" t="s">
        <v>80</v>
      </c>
      <c r="AC53" s="73"/>
      <c r="AD53" s="73"/>
      <c r="AE53" s="73"/>
      <c r="AF53" s="127"/>
      <c r="AG53" s="74">
        <v>0</v>
      </c>
      <c r="AH53" s="74">
        <v>0</v>
      </c>
      <c r="AI53" s="74">
        <v>0</v>
      </c>
      <c r="AJ53" s="298"/>
      <c r="AK53" s="11">
        <v>337</v>
      </c>
      <c r="AL53" s="71"/>
      <c r="AM53" s="72" t="s">
        <v>66</v>
      </c>
      <c r="AN53" s="73" t="s">
        <v>80</v>
      </c>
      <c r="AO53" s="73"/>
      <c r="AP53" s="73"/>
      <c r="AQ53" s="73"/>
      <c r="AR53" s="127"/>
      <c r="AS53" s="74">
        <f>SUM(I53,U53,AG53)</f>
        <v>350</v>
      </c>
      <c r="AT53" s="74">
        <v>498</v>
      </c>
      <c r="AU53" s="74">
        <f>SUM(K53,W53,AI53)</f>
        <v>158</v>
      </c>
      <c r="AV53" s="298">
        <f t="shared" si="44"/>
        <v>0.31726907630522089</v>
      </c>
    </row>
    <row r="54" spans="1:48" s="70" customFormat="1" ht="16.5" thickBot="1" x14ac:dyDescent="0.3">
      <c r="A54" s="11" t="s">
        <v>56</v>
      </c>
      <c r="B54" s="71"/>
      <c r="C54" s="72" t="s">
        <v>68</v>
      </c>
      <c r="D54" s="75" t="s">
        <v>145</v>
      </c>
      <c r="E54" s="76"/>
      <c r="F54" s="75"/>
      <c r="G54" s="75"/>
      <c r="H54" s="128"/>
      <c r="I54" s="77">
        <v>200</v>
      </c>
      <c r="J54" s="77">
        <v>260</v>
      </c>
      <c r="K54" s="77">
        <v>190</v>
      </c>
      <c r="L54" s="308">
        <f t="shared" si="40"/>
        <v>0.73076923076923073</v>
      </c>
      <c r="M54" s="11" t="s">
        <v>355</v>
      </c>
      <c r="N54" s="71"/>
      <c r="O54" s="72" t="s">
        <v>68</v>
      </c>
      <c r="P54" s="75" t="s">
        <v>145</v>
      </c>
      <c r="Q54" s="76"/>
      <c r="R54" s="75"/>
      <c r="S54" s="75"/>
      <c r="T54" s="128"/>
      <c r="U54" s="77"/>
      <c r="V54" s="77"/>
      <c r="W54" s="77"/>
      <c r="X54" s="308"/>
      <c r="Y54" s="11" t="s">
        <v>451</v>
      </c>
      <c r="Z54" s="71"/>
      <c r="AA54" s="72" t="s">
        <v>68</v>
      </c>
      <c r="AB54" s="75" t="s">
        <v>145</v>
      </c>
      <c r="AC54" s="76"/>
      <c r="AD54" s="75"/>
      <c r="AE54" s="75"/>
      <c r="AF54" s="128"/>
      <c r="AG54" s="77">
        <v>0</v>
      </c>
      <c r="AH54" s="77">
        <v>0</v>
      </c>
      <c r="AI54" s="77">
        <v>0</v>
      </c>
      <c r="AJ54" s="299"/>
      <c r="AK54" s="11">
        <v>338</v>
      </c>
      <c r="AL54" s="71"/>
      <c r="AM54" s="72" t="s">
        <v>68</v>
      </c>
      <c r="AN54" s="75" t="s">
        <v>145</v>
      </c>
      <c r="AO54" s="76"/>
      <c r="AP54" s="75"/>
      <c r="AQ54" s="75"/>
      <c r="AR54" s="128"/>
      <c r="AS54" s="74">
        <f t="shared" ref="AS54:AU56" si="45">SUM(I54,U54,AG54)</f>
        <v>200</v>
      </c>
      <c r="AT54" s="74">
        <f t="shared" si="45"/>
        <v>260</v>
      </c>
      <c r="AU54" s="74">
        <f t="shared" si="45"/>
        <v>190</v>
      </c>
      <c r="AV54" s="299">
        <f t="shared" si="44"/>
        <v>0.73076923076923073</v>
      </c>
    </row>
    <row r="55" spans="1:48" s="70" customFormat="1" ht="16.5" thickBot="1" x14ac:dyDescent="0.3">
      <c r="A55" s="11" t="s">
        <v>57</v>
      </c>
      <c r="B55" s="71"/>
      <c r="C55" s="72" t="s">
        <v>69</v>
      </c>
      <c r="D55" s="75" t="s">
        <v>146</v>
      </c>
      <c r="E55" s="76"/>
      <c r="F55" s="75"/>
      <c r="G55" s="75"/>
      <c r="H55" s="128"/>
      <c r="I55" s="77">
        <v>956</v>
      </c>
      <c r="J55" s="77">
        <v>2443</v>
      </c>
      <c r="K55" s="77">
        <v>1781</v>
      </c>
      <c r="L55" s="308">
        <f t="shared" si="40"/>
        <v>0.72902169463774047</v>
      </c>
      <c r="M55" s="11" t="s">
        <v>356</v>
      </c>
      <c r="N55" s="71"/>
      <c r="O55" s="72" t="s">
        <v>69</v>
      </c>
      <c r="P55" s="75" t="s">
        <v>146</v>
      </c>
      <c r="Q55" s="76"/>
      <c r="R55" s="75"/>
      <c r="S55" s="75"/>
      <c r="T55" s="128"/>
      <c r="U55" s="77"/>
      <c r="V55" s="77"/>
      <c r="W55" s="77"/>
      <c r="X55" s="308"/>
      <c r="Y55" s="11" t="s">
        <v>452</v>
      </c>
      <c r="Z55" s="71"/>
      <c r="AA55" s="72" t="s">
        <v>69</v>
      </c>
      <c r="AB55" s="75" t="s">
        <v>146</v>
      </c>
      <c r="AC55" s="76"/>
      <c r="AD55" s="75"/>
      <c r="AE55" s="75"/>
      <c r="AF55" s="128"/>
      <c r="AG55" s="77">
        <v>0</v>
      </c>
      <c r="AH55" s="77">
        <v>0</v>
      </c>
      <c r="AI55" s="77">
        <v>0</v>
      </c>
      <c r="AJ55" s="299"/>
      <c r="AK55" s="11">
        <v>339</v>
      </c>
      <c r="AL55" s="71"/>
      <c r="AM55" s="72" t="s">
        <v>69</v>
      </c>
      <c r="AN55" s="75" t="s">
        <v>146</v>
      </c>
      <c r="AO55" s="76"/>
      <c r="AP55" s="75"/>
      <c r="AQ55" s="75"/>
      <c r="AR55" s="128"/>
      <c r="AS55" s="74">
        <f t="shared" si="45"/>
        <v>956</v>
      </c>
      <c r="AT55" s="74">
        <f t="shared" si="45"/>
        <v>2443</v>
      </c>
      <c r="AU55" s="74">
        <f t="shared" si="45"/>
        <v>1781</v>
      </c>
      <c r="AV55" s="299">
        <f t="shared" si="44"/>
        <v>0.72902169463774047</v>
      </c>
    </row>
    <row r="56" spans="1:48" s="70" customFormat="1" ht="16.5" thickBot="1" x14ac:dyDescent="0.3">
      <c r="A56" s="11" t="s">
        <v>58</v>
      </c>
      <c r="B56" s="71"/>
      <c r="C56" s="72" t="s">
        <v>71</v>
      </c>
      <c r="D56" s="78" t="s">
        <v>162</v>
      </c>
      <c r="E56" s="79"/>
      <c r="F56" s="79"/>
      <c r="G56" s="78"/>
      <c r="H56" s="129"/>
      <c r="I56" s="90">
        <v>150</v>
      </c>
      <c r="J56" s="90">
        <v>150</v>
      </c>
      <c r="K56" s="90">
        <v>150</v>
      </c>
      <c r="L56" s="309">
        <f t="shared" si="40"/>
        <v>1</v>
      </c>
      <c r="M56" s="11" t="s">
        <v>357</v>
      </c>
      <c r="N56" s="71"/>
      <c r="O56" s="72" t="s">
        <v>71</v>
      </c>
      <c r="P56" s="78" t="s">
        <v>162</v>
      </c>
      <c r="Q56" s="79"/>
      <c r="R56" s="79"/>
      <c r="S56" s="78"/>
      <c r="T56" s="129"/>
      <c r="U56" s="90"/>
      <c r="V56" s="90"/>
      <c r="W56" s="90"/>
      <c r="X56" s="309"/>
      <c r="Y56" s="11" t="s">
        <v>453</v>
      </c>
      <c r="Z56" s="71"/>
      <c r="AA56" s="72" t="s">
        <v>71</v>
      </c>
      <c r="AB56" s="78" t="s">
        <v>162</v>
      </c>
      <c r="AC56" s="79"/>
      <c r="AD56" s="79"/>
      <c r="AE56" s="78"/>
      <c r="AF56" s="129"/>
      <c r="AG56" s="90">
        <v>0</v>
      </c>
      <c r="AH56" s="90">
        <v>0</v>
      </c>
      <c r="AI56" s="90">
        <v>0</v>
      </c>
      <c r="AJ56" s="300"/>
      <c r="AK56" s="11">
        <v>340</v>
      </c>
      <c r="AL56" s="71"/>
      <c r="AM56" s="72" t="s">
        <v>71</v>
      </c>
      <c r="AN56" s="78" t="s">
        <v>162</v>
      </c>
      <c r="AO56" s="79"/>
      <c r="AP56" s="79"/>
      <c r="AQ56" s="78"/>
      <c r="AR56" s="129"/>
      <c r="AS56" s="74">
        <f t="shared" si="45"/>
        <v>150</v>
      </c>
      <c r="AT56" s="74">
        <f t="shared" si="45"/>
        <v>150</v>
      </c>
      <c r="AU56" s="74">
        <f t="shared" si="45"/>
        <v>150</v>
      </c>
      <c r="AV56" s="300">
        <f t="shared" si="44"/>
        <v>1</v>
      </c>
    </row>
    <row r="57" spans="1:48" s="70" customFormat="1" ht="16.5" thickBot="1" x14ac:dyDescent="0.3">
      <c r="A57" s="11" t="s">
        <v>59</v>
      </c>
      <c r="B57" s="71"/>
      <c r="C57" s="72" t="s">
        <v>70</v>
      </c>
      <c r="D57" s="75" t="s">
        <v>147</v>
      </c>
      <c r="E57" s="76"/>
      <c r="F57" s="75"/>
      <c r="G57" s="75"/>
      <c r="H57" s="128"/>
      <c r="I57" s="77">
        <f>SUM(I58:I62)</f>
        <v>0</v>
      </c>
      <c r="J57" s="77">
        <f>SUM(J58:J62)</f>
        <v>0</v>
      </c>
      <c r="K57" s="77">
        <f>SUM(K58:K62)</f>
        <v>0</v>
      </c>
      <c r="L57" s="308"/>
      <c r="M57" s="11" t="s">
        <v>358</v>
      </c>
      <c r="N57" s="71"/>
      <c r="O57" s="72" t="s">
        <v>70</v>
      </c>
      <c r="P57" s="75" t="s">
        <v>147</v>
      </c>
      <c r="Q57" s="76"/>
      <c r="R57" s="75"/>
      <c r="S57" s="75"/>
      <c r="T57" s="128"/>
      <c r="U57" s="77">
        <f t="shared" ref="U57:W57" si="46">SUM(U58:U62)</f>
        <v>350</v>
      </c>
      <c r="V57" s="77">
        <f t="shared" ref="V57" si="47">SUM(V58:V62)</f>
        <v>920</v>
      </c>
      <c r="W57" s="77">
        <f t="shared" si="46"/>
        <v>780</v>
      </c>
      <c r="X57" s="308">
        <f>W57/V57</f>
        <v>0.84782608695652173</v>
      </c>
      <c r="Y57" s="11" t="s">
        <v>454</v>
      </c>
      <c r="Z57" s="71"/>
      <c r="AA57" s="72" t="s">
        <v>70</v>
      </c>
      <c r="AB57" s="75" t="s">
        <v>147</v>
      </c>
      <c r="AC57" s="76"/>
      <c r="AD57" s="75"/>
      <c r="AE57" s="75"/>
      <c r="AF57" s="128"/>
      <c r="AG57" s="77">
        <f>SUM(AG58:AG62)</f>
        <v>350</v>
      </c>
      <c r="AH57" s="77">
        <f>SUM(AH58:AH62)</f>
        <v>350</v>
      </c>
      <c r="AI57" s="77">
        <f>SUM(AI58:AI62)</f>
        <v>320</v>
      </c>
      <c r="AJ57" s="299">
        <f t="shared" si="43"/>
        <v>0.91428571428571426</v>
      </c>
      <c r="AK57" s="11">
        <v>341</v>
      </c>
      <c r="AL57" s="71"/>
      <c r="AM57" s="72" t="s">
        <v>70</v>
      </c>
      <c r="AN57" s="75" t="s">
        <v>147</v>
      </c>
      <c r="AO57" s="76"/>
      <c r="AP57" s="75"/>
      <c r="AQ57" s="75"/>
      <c r="AR57" s="128"/>
      <c r="AS57" s="77">
        <f t="shared" ref="AS57:AS76" si="48">U57+AG57</f>
        <v>700</v>
      </c>
      <c r="AT57" s="77">
        <f>SUM(AT58:AT62)</f>
        <v>1270</v>
      </c>
      <c r="AU57" s="77">
        <f>SUM(AU58:AU60)</f>
        <v>1100</v>
      </c>
      <c r="AV57" s="299">
        <f t="shared" si="44"/>
        <v>0.86614173228346458</v>
      </c>
    </row>
    <row r="58" spans="1:48" s="9" customFormat="1" ht="15.75" thickBot="1" x14ac:dyDescent="0.3">
      <c r="A58" s="11" t="s">
        <v>60</v>
      </c>
      <c r="B58" s="36"/>
      <c r="C58" s="37"/>
      <c r="D58" s="38" t="s">
        <v>220</v>
      </c>
      <c r="E58" s="39" t="s">
        <v>221</v>
      </c>
      <c r="F58" s="39"/>
      <c r="G58" s="39"/>
      <c r="H58" s="130"/>
      <c r="I58" s="25">
        <v>0</v>
      </c>
      <c r="J58" s="25">
        <v>0</v>
      </c>
      <c r="K58" s="25">
        <v>0</v>
      </c>
      <c r="L58" s="301"/>
      <c r="M58" s="11" t="s">
        <v>359</v>
      </c>
      <c r="N58" s="36"/>
      <c r="O58" s="37"/>
      <c r="P58" s="38" t="s">
        <v>220</v>
      </c>
      <c r="Q58" s="39" t="s">
        <v>221</v>
      </c>
      <c r="R58" s="39"/>
      <c r="S58" s="39"/>
      <c r="T58" s="130"/>
      <c r="U58" s="25"/>
      <c r="V58" s="25"/>
      <c r="W58" s="25"/>
      <c r="X58" s="301"/>
      <c r="Y58" s="11" t="s">
        <v>455</v>
      </c>
      <c r="Z58" s="36"/>
      <c r="AA58" s="37"/>
      <c r="AB58" s="38" t="s">
        <v>220</v>
      </c>
      <c r="AC58" s="39" t="s">
        <v>221</v>
      </c>
      <c r="AD58" s="39"/>
      <c r="AE58" s="39"/>
      <c r="AF58" s="130"/>
      <c r="AG58" s="25">
        <v>350</v>
      </c>
      <c r="AH58" s="25">
        <v>350</v>
      </c>
      <c r="AI58" s="25">
        <v>320</v>
      </c>
      <c r="AJ58" s="299">
        <f t="shared" si="43"/>
        <v>0.91428571428571426</v>
      </c>
      <c r="AK58" s="11">
        <v>342</v>
      </c>
      <c r="AL58" s="36"/>
      <c r="AM58" s="37"/>
      <c r="AN58" s="38" t="s">
        <v>220</v>
      </c>
      <c r="AO58" s="39" t="s">
        <v>221</v>
      </c>
      <c r="AP58" s="39"/>
      <c r="AQ58" s="39"/>
      <c r="AR58" s="130"/>
      <c r="AS58" s="25">
        <f t="shared" si="48"/>
        <v>350</v>
      </c>
      <c r="AT58" s="25">
        <f t="shared" ref="AT58:AT76" si="49">V58+AH58</f>
        <v>350</v>
      </c>
      <c r="AU58" s="25">
        <f t="shared" ref="AU58:AU76" si="50">W58+AI58</f>
        <v>320</v>
      </c>
      <c r="AV58" s="301">
        <f t="shared" si="44"/>
        <v>0.91428571428571426</v>
      </c>
    </row>
    <row r="59" spans="1:48" s="9" customFormat="1" ht="15" thickBot="1" x14ac:dyDescent="0.25">
      <c r="A59" s="11" t="s">
        <v>61</v>
      </c>
      <c r="B59" s="36"/>
      <c r="C59" s="37"/>
      <c r="D59" s="38" t="s">
        <v>222</v>
      </c>
      <c r="E59" s="39" t="s">
        <v>223</v>
      </c>
      <c r="F59" s="10"/>
      <c r="G59" s="39"/>
      <c r="H59" s="130"/>
      <c r="I59" s="25"/>
      <c r="J59" s="25"/>
      <c r="K59" s="25"/>
      <c r="L59" s="301"/>
      <c r="M59" s="11" t="s">
        <v>360</v>
      </c>
      <c r="N59" s="36"/>
      <c r="O59" s="37"/>
      <c r="P59" s="38" t="s">
        <v>222</v>
      </c>
      <c r="Q59" s="39" t="s">
        <v>223</v>
      </c>
      <c r="R59" s="10"/>
      <c r="S59" s="39"/>
      <c r="T59" s="130"/>
      <c r="U59" s="25"/>
      <c r="V59" s="25"/>
      <c r="W59" s="25"/>
      <c r="X59" s="301"/>
      <c r="Y59" s="11" t="s">
        <v>456</v>
      </c>
      <c r="Z59" s="36"/>
      <c r="AA59" s="37"/>
      <c r="AB59" s="38" t="s">
        <v>222</v>
      </c>
      <c r="AC59" s="39" t="s">
        <v>223</v>
      </c>
      <c r="AD59" s="10"/>
      <c r="AE59" s="39"/>
      <c r="AF59" s="130"/>
      <c r="AG59" s="25">
        <f t="shared" ref="AG59:AG76" si="51">I59+U59</f>
        <v>0</v>
      </c>
      <c r="AH59" s="25">
        <f t="shared" ref="AH59:AH76" si="52">J59+V59</f>
        <v>0</v>
      </c>
      <c r="AI59" s="25">
        <f t="shared" ref="AI59:AI76" si="53">K59+W59</f>
        <v>0</v>
      </c>
      <c r="AJ59" s="301"/>
      <c r="AK59" s="11">
        <v>343</v>
      </c>
      <c r="AL59" s="36"/>
      <c r="AM59" s="37"/>
      <c r="AN59" s="38" t="s">
        <v>222</v>
      </c>
      <c r="AO59" s="39" t="s">
        <v>223</v>
      </c>
      <c r="AP59" s="10"/>
      <c r="AQ59" s="39"/>
      <c r="AR59" s="130"/>
      <c r="AS59" s="25">
        <f t="shared" si="48"/>
        <v>0</v>
      </c>
      <c r="AT59" s="25">
        <f t="shared" si="49"/>
        <v>0</v>
      </c>
      <c r="AU59" s="25">
        <f t="shared" si="50"/>
        <v>0</v>
      </c>
      <c r="AV59" s="301"/>
    </row>
    <row r="60" spans="1:48" s="9" customFormat="1" ht="15" thickBot="1" x14ac:dyDescent="0.25">
      <c r="A60" s="11" t="s">
        <v>62</v>
      </c>
      <c r="B60" s="36"/>
      <c r="C60" s="37"/>
      <c r="D60" s="38" t="s">
        <v>224</v>
      </c>
      <c r="E60" s="40" t="s">
        <v>225</v>
      </c>
      <c r="F60" s="24"/>
      <c r="G60" s="40"/>
      <c r="H60" s="131"/>
      <c r="I60" s="132"/>
      <c r="J60" s="132"/>
      <c r="K60" s="132">
        <v>0</v>
      </c>
      <c r="L60" s="302"/>
      <c r="M60" s="11" t="s">
        <v>361</v>
      </c>
      <c r="N60" s="36"/>
      <c r="O60" s="37"/>
      <c r="P60" s="38" t="s">
        <v>224</v>
      </c>
      <c r="Q60" s="40" t="s">
        <v>225</v>
      </c>
      <c r="R60" s="24"/>
      <c r="S60" s="40"/>
      <c r="T60" s="131"/>
      <c r="U60" s="132">
        <v>350</v>
      </c>
      <c r="V60" s="132">
        <v>920</v>
      </c>
      <c r="W60" s="132">
        <v>780</v>
      </c>
      <c r="X60" s="302">
        <f>W60/V60</f>
        <v>0.84782608695652173</v>
      </c>
      <c r="Y60" s="11" t="s">
        <v>457</v>
      </c>
      <c r="Z60" s="36"/>
      <c r="AA60" s="37"/>
      <c r="AB60" s="38" t="s">
        <v>224</v>
      </c>
      <c r="AC60" s="40" t="s">
        <v>225</v>
      </c>
      <c r="AD60" s="24"/>
      <c r="AE60" s="40"/>
      <c r="AF60" s="131"/>
      <c r="AG60" s="132"/>
      <c r="AH60" s="132">
        <v>0</v>
      </c>
      <c r="AI60" s="132">
        <v>0</v>
      </c>
      <c r="AJ60" s="302"/>
      <c r="AK60" s="11">
        <v>344</v>
      </c>
      <c r="AL60" s="36"/>
      <c r="AM60" s="37"/>
      <c r="AN60" s="38" t="s">
        <v>224</v>
      </c>
      <c r="AO60" s="40" t="s">
        <v>225</v>
      </c>
      <c r="AP60" s="24"/>
      <c r="AQ60" s="40"/>
      <c r="AR60" s="131"/>
      <c r="AS60" s="132">
        <f t="shared" si="48"/>
        <v>350</v>
      </c>
      <c r="AT60" s="132">
        <f t="shared" si="49"/>
        <v>920</v>
      </c>
      <c r="AU60" s="132">
        <f>W60+AI60+K60</f>
        <v>780</v>
      </c>
      <c r="AV60" s="302">
        <f t="shared" ref="AV60" si="54">AU60/AT60</f>
        <v>0.84782608695652173</v>
      </c>
    </row>
    <row r="61" spans="1:48" s="9" customFormat="1" ht="15" thickBot="1" x14ac:dyDescent="0.25">
      <c r="A61" s="11" t="s">
        <v>88</v>
      </c>
      <c r="B61" s="36"/>
      <c r="C61" s="37"/>
      <c r="D61" s="38" t="s">
        <v>226</v>
      </c>
      <c r="E61" s="39" t="s">
        <v>227</v>
      </c>
      <c r="F61" s="10"/>
      <c r="G61" s="39"/>
      <c r="H61" s="130"/>
      <c r="I61" s="25"/>
      <c r="J61" s="25"/>
      <c r="K61" s="25"/>
      <c r="L61" s="301"/>
      <c r="M61" s="11" t="s">
        <v>362</v>
      </c>
      <c r="N61" s="36"/>
      <c r="O61" s="37"/>
      <c r="P61" s="38" t="s">
        <v>226</v>
      </c>
      <c r="Q61" s="39" t="s">
        <v>227</v>
      </c>
      <c r="R61" s="10"/>
      <c r="S61" s="39"/>
      <c r="T61" s="130"/>
      <c r="U61" s="25"/>
      <c r="V61" s="25"/>
      <c r="W61" s="25"/>
      <c r="X61" s="301"/>
      <c r="Y61" s="11" t="s">
        <v>458</v>
      </c>
      <c r="Z61" s="36"/>
      <c r="AA61" s="37"/>
      <c r="AB61" s="38" t="s">
        <v>226</v>
      </c>
      <c r="AC61" s="39" t="s">
        <v>227</v>
      </c>
      <c r="AD61" s="10"/>
      <c r="AE61" s="39"/>
      <c r="AF61" s="130"/>
      <c r="AG61" s="25">
        <f t="shared" si="51"/>
        <v>0</v>
      </c>
      <c r="AH61" s="25">
        <f t="shared" si="52"/>
        <v>0</v>
      </c>
      <c r="AI61" s="25">
        <f t="shared" si="53"/>
        <v>0</v>
      </c>
      <c r="AJ61" s="301"/>
      <c r="AK61" s="11">
        <v>345</v>
      </c>
      <c r="AL61" s="36"/>
      <c r="AM61" s="37"/>
      <c r="AN61" s="38" t="s">
        <v>226</v>
      </c>
      <c r="AO61" s="39" t="s">
        <v>227</v>
      </c>
      <c r="AP61" s="10"/>
      <c r="AQ61" s="39"/>
      <c r="AR61" s="130"/>
      <c r="AS61" s="25">
        <f t="shared" si="48"/>
        <v>0</v>
      </c>
      <c r="AT61" s="25">
        <f t="shared" si="49"/>
        <v>0</v>
      </c>
      <c r="AU61" s="25">
        <f t="shared" si="50"/>
        <v>0</v>
      </c>
      <c r="AV61" s="301"/>
    </row>
    <row r="62" spans="1:48" s="9" customFormat="1" ht="15" thickBot="1" x14ac:dyDescent="0.25">
      <c r="A62" s="11" t="s">
        <v>89</v>
      </c>
      <c r="B62" s="36"/>
      <c r="C62" s="37"/>
      <c r="D62" s="38" t="s">
        <v>228</v>
      </c>
      <c r="E62" s="39" t="s">
        <v>82</v>
      </c>
      <c r="F62" s="10"/>
      <c r="G62" s="39"/>
      <c r="H62" s="130"/>
      <c r="I62" s="25"/>
      <c r="J62" s="25"/>
      <c r="K62" s="25"/>
      <c r="L62" s="301"/>
      <c r="M62" s="11" t="s">
        <v>363</v>
      </c>
      <c r="N62" s="36"/>
      <c r="O62" s="37"/>
      <c r="P62" s="38" t="s">
        <v>228</v>
      </c>
      <c r="Q62" s="39" t="s">
        <v>82</v>
      </c>
      <c r="R62" s="10"/>
      <c r="S62" s="39"/>
      <c r="T62" s="130"/>
      <c r="U62" s="25"/>
      <c r="V62" s="25"/>
      <c r="W62" s="25"/>
      <c r="X62" s="301"/>
      <c r="Y62" s="11" t="s">
        <v>459</v>
      </c>
      <c r="Z62" s="36"/>
      <c r="AA62" s="37"/>
      <c r="AB62" s="38" t="s">
        <v>228</v>
      </c>
      <c r="AC62" s="39" t="s">
        <v>82</v>
      </c>
      <c r="AD62" s="10"/>
      <c r="AE62" s="39"/>
      <c r="AF62" s="130"/>
      <c r="AG62" s="25">
        <f t="shared" si="51"/>
        <v>0</v>
      </c>
      <c r="AH62" s="25">
        <f t="shared" si="52"/>
        <v>0</v>
      </c>
      <c r="AI62" s="25">
        <f t="shared" si="53"/>
        <v>0</v>
      </c>
      <c r="AJ62" s="301"/>
      <c r="AK62" s="11">
        <v>346</v>
      </c>
      <c r="AL62" s="36"/>
      <c r="AM62" s="37"/>
      <c r="AN62" s="38" t="s">
        <v>228</v>
      </c>
      <c r="AO62" s="39" t="s">
        <v>82</v>
      </c>
      <c r="AP62" s="10"/>
      <c r="AQ62" s="39"/>
      <c r="AR62" s="130"/>
      <c r="AS62" s="25">
        <f t="shared" si="48"/>
        <v>0</v>
      </c>
      <c r="AT62" s="25">
        <f t="shared" si="49"/>
        <v>0</v>
      </c>
      <c r="AU62" s="25">
        <f t="shared" si="50"/>
        <v>0</v>
      </c>
      <c r="AV62" s="301"/>
    </row>
    <row r="63" spans="1:48" s="70" customFormat="1" ht="16.5" thickBot="1" x14ac:dyDescent="0.3">
      <c r="A63" s="11" t="s">
        <v>90</v>
      </c>
      <c r="B63" s="67" t="s">
        <v>72</v>
      </c>
      <c r="C63" s="68" t="s">
        <v>81</v>
      </c>
      <c r="D63" s="80"/>
      <c r="E63" s="80"/>
      <c r="F63" s="68"/>
      <c r="G63" s="68"/>
      <c r="H63" s="68"/>
      <c r="I63" s="69">
        <f>SUM(I64:I66)</f>
        <v>0</v>
      </c>
      <c r="J63" s="69">
        <f>SUM(J64:J66)</f>
        <v>35</v>
      </c>
      <c r="K63" s="69">
        <f>SUM(K64:K66)</f>
        <v>33</v>
      </c>
      <c r="L63" s="619">
        <f t="shared" si="40"/>
        <v>0.94285714285714284</v>
      </c>
      <c r="M63" s="11" t="s">
        <v>364</v>
      </c>
      <c r="N63" s="67" t="s">
        <v>72</v>
      </c>
      <c r="O63" s="68" t="s">
        <v>81</v>
      </c>
      <c r="P63" s="80"/>
      <c r="Q63" s="80"/>
      <c r="R63" s="68"/>
      <c r="S63" s="68"/>
      <c r="T63" s="68"/>
      <c r="U63" s="69">
        <f t="shared" ref="U63:W63" si="55">SUM(U64:U66)</f>
        <v>0</v>
      </c>
      <c r="V63" s="69">
        <f t="shared" ref="V63" si="56">SUM(V64:V66)</f>
        <v>0</v>
      </c>
      <c r="W63" s="69">
        <f t="shared" si="55"/>
        <v>0</v>
      </c>
      <c r="X63" s="306"/>
      <c r="Y63" s="11" t="s">
        <v>460</v>
      </c>
      <c r="Z63" s="67" t="s">
        <v>72</v>
      </c>
      <c r="AA63" s="68" t="s">
        <v>81</v>
      </c>
      <c r="AB63" s="80"/>
      <c r="AC63" s="80"/>
      <c r="AD63" s="68"/>
      <c r="AE63" s="68"/>
      <c r="AF63" s="68"/>
      <c r="AG63" s="69">
        <f t="shared" si="51"/>
        <v>0</v>
      </c>
      <c r="AH63" s="69">
        <f>SUM(AH64:AH70)</f>
        <v>0</v>
      </c>
      <c r="AI63" s="69">
        <f>SUM(AI64:AI70)</f>
        <v>0</v>
      </c>
      <c r="AJ63" s="297"/>
      <c r="AK63" s="11">
        <v>347</v>
      </c>
      <c r="AL63" s="67" t="s">
        <v>72</v>
      </c>
      <c r="AM63" s="68" t="s">
        <v>81</v>
      </c>
      <c r="AN63" s="80"/>
      <c r="AO63" s="80"/>
      <c r="AP63" s="68"/>
      <c r="AQ63" s="68"/>
      <c r="AR63" s="68"/>
      <c r="AS63" s="69">
        <f t="shared" si="48"/>
        <v>0</v>
      </c>
      <c r="AT63" s="69">
        <f>SUM(AT64:AT66)</f>
        <v>35</v>
      </c>
      <c r="AU63" s="69">
        <f>SUM(AU64:AU66)</f>
        <v>33</v>
      </c>
      <c r="AV63" s="297">
        <f t="shared" ref="AV63:AV64" si="57">AU63/AT63</f>
        <v>0.94285714285714284</v>
      </c>
    </row>
    <row r="64" spans="1:48" s="70" customFormat="1" ht="16.5" thickBot="1" x14ac:dyDescent="0.3">
      <c r="A64" s="11" t="s">
        <v>91</v>
      </c>
      <c r="B64" s="71"/>
      <c r="C64" s="72" t="s">
        <v>74</v>
      </c>
      <c r="D64" s="73" t="s">
        <v>148</v>
      </c>
      <c r="E64" s="73"/>
      <c r="F64" s="73"/>
      <c r="G64" s="73"/>
      <c r="H64" s="127"/>
      <c r="I64" s="74">
        <v>0</v>
      </c>
      <c r="J64" s="74">
        <v>35</v>
      </c>
      <c r="K64" s="74">
        <v>33</v>
      </c>
      <c r="L64" s="301">
        <f t="shared" si="40"/>
        <v>0.94285714285714284</v>
      </c>
      <c r="M64" s="11" t="s">
        <v>365</v>
      </c>
      <c r="N64" s="71"/>
      <c r="O64" s="72" t="s">
        <v>74</v>
      </c>
      <c r="P64" s="73" t="s">
        <v>148</v>
      </c>
      <c r="Q64" s="73"/>
      <c r="R64" s="73"/>
      <c r="S64" s="73"/>
      <c r="T64" s="127"/>
      <c r="U64" s="74"/>
      <c r="V64" s="74"/>
      <c r="W64" s="74"/>
      <c r="X64" s="307"/>
      <c r="Y64" s="11" t="s">
        <v>461</v>
      </c>
      <c r="Z64" s="71"/>
      <c r="AA64" s="72" t="s">
        <v>74</v>
      </c>
      <c r="AB64" s="73" t="s">
        <v>148</v>
      </c>
      <c r="AC64" s="73"/>
      <c r="AD64" s="73"/>
      <c r="AE64" s="73"/>
      <c r="AF64" s="127"/>
      <c r="AG64" s="74">
        <f t="shared" si="51"/>
        <v>0</v>
      </c>
      <c r="AH64" s="74">
        <v>0</v>
      </c>
      <c r="AI64" s="74">
        <v>0</v>
      </c>
      <c r="AJ64" s="298"/>
      <c r="AK64" s="11">
        <v>348</v>
      </c>
      <c r="AL64" s="71"/>
      <c r="AM64" s="72" t="s">
        <v>74</v>
      </c>
      <c r="AN64" s="73" t="s">
        <v>148</v>
      </c>
      <c r="AO64" s="73"/>
      <c r="AP64" s="73"/>
      <c r="AQ64" s="73"/>
      <c r="AR64" s="127"/>
      <c r="AS64" s="74">
        <f t="shared" si="48"/>
        <v>0</v>
      </c>
      <c r="AT64" s="74">
        <f t="shared" ref="AT64:AU64" si="58">SUM(J64,V64,AH64)</f>
        <v>35</v>
      </c>
      <c r="AU64" s="74">
        <f t="shared" si="58"/>
        <v>33</v>
      </c>
      <c r="AV64" s="298">
        <f t="shared" si="57"/>
        <v>0.94285714285714284</v>
      </c>
    </row>
    <row r="65" spans="1:48" s="70" customFormat="1" ht="16.5" thickBot="1" x14ac:dyDescent="0.3">
      <c r="A65" s="11" t="s">
        <v>92</v>
      </c>
      <c r="B65" s="71"/>
      <c r="C65" s="72" t="s">
        <v>75</v>
      </c>
      <c r="D65" s="75" t="s">
        <v>149</v>
      </c>
      <c r="E65" s="75"/>
      <c r="F65" s="75"/>
      <c r="G65" s="75"/>
      <c r="H65" s="128"/>
      <c r="I65" s="77"/>
      <c r="J65" s="77"/>
      <c r="K65" s="77"/>
      <c r="L65" s="308"/>
      <c r="M65" s="11" t="s">
        <v>366</v>
      </c>
      <c r="N65" s="71"/>
      <c r="O65" s="72" t="s">
        <v>75</v>
      </c>
      <c r="P65" s="75" t="s">
        <v>149</v>
      </c>
      <c r="Q65" s="75"/>
      <c r="R65" s="75"/>
      <c r="S65" s="75"/>
      <c r="T65" s="128"/>
      <c r="U65" s="77"/>
      <c r="V65" s="77"/>
      <c r="W65" s="77"/>
      <c r="X65" s="308"/>
      <c r="Y65" s="11" t="s">
        <v>462</v>
      </c>
      <c r="Z65" s="71"/>
      <c r="AA65" s="72" t="s">
        <v>75</v>
      </c>
      <c r="AB65" s="75" t="s">
        <v>149</v>
      </c>
      <c r="AC65" s="75"/>
      <c r="AD65" s="75"/>
      <c r="AE65" s="75"/>
      <c r="AF65" s="128"/>
      <c r="AG65" s="77">
        <f t="shared" si="51"/>
        <v>0</v>
      </c>
      <c r="AH65" s="77">
        <f t="shared" si="52"/>
        <v>0</v>
      </c>
      <c r="AI65" s="77">
        <f t="shared" si="53"/>
        <v>0</v>
      </c>
      <c r="AJ65" s="299"/>
      <c r="AK65" s="11">
        <v>349</v>
      </c>
      <c r="AL65" s="71"/>
      <c r="AM65" s="72" t="s">
        <v>75</v>
      </c>
      <c r="AN65" s="75" t="s">
        <v>149</v>
      </c>
      <c r="AO65" s="75"/>
      <c r="AP65" s="75"/>
      <c r="AQ65" s="75"/>
      <c r="AR65" s="128"/>
      <c r="AS65" s="77">
        <f t="shared" si="48"/>
        <v>0</v>
      </c>
      <c r="AT65" s="77">
        <f t="shared" si="49"/>
        <v>0</v>
      </c>
      <c r="AU65" s="77">
        <f t="shared" si="50"/>
        <v>0</v>
      </c>
      <c r="AV65" s="299"/>
    </row>
    <row r="66" spans="1:48" s="70" customFormat="1" ht="16.5" thickBot="1" x14ac:dyDescent="0.3">
      <c r="A66" s="11" t="s">
        <v>93</v>
      </c>
      <c r="B66" s="71"/>
      <c r="C66" s="72" t="s">
        <v>76</v>
      </c>
      <c r="D66" s="75" t="s">
        <v>150</v>
      </c>
      <c r="E66" s="76"/>
      <c r="F66" s="75"/>
      <c r="G66" s="75"/>
      <c r="H66" s="128"/>
      <c r="I66" s="77">
        <f>SUM(I67:I70)</f>
        <v>0</v>
      </c>
      <c r="J66" s="77">
        <f>SUM(J67:J70)</f>
        <v>0</v>
      </c>
      <c r="K66" s="77">
        <f>SUM(K67:K70)</f>
        <v>0</v>
      </c>
      <c r="L66" s="308"/>
      <c r="M66" s="11" t="s">
        <v>367</v>
      </c>
      <c r="N66" s="71"/>
      <c r="O66" s="72" t="s">
        <v>76</v>
      </c>
      <c r="P66" s="75" t="s">
        <v>150</v>
      </c>
      <c r="Q66" s="76"/>
      <c r="R66" s="75"/>
      <c r="S66" s="75"/>
      <c r="T66" s="128"/>
      <c r="U66" s="77">
        <f t="shared" ref="U66:W66" si="59">SUM(U67:U70)</f>
        <v>0</v>
      </c>
      <c r="V66" s="77">
        <f t="shared" ref="V66" si="60">SUM(V67:V70)</f>
        <v>0</v>
      </c>
      <c r="W66" s="77">
        <f t="shared" si="59"/>
        <v>0</v>
      </c>
      <c r="X66" s="308"/>
      <c r="Y66" s="11" t="s">
        <v>463</v>
      </c>
      <c r="Z66" s="71"/>
      <c r="AA66" s="72" t="s">
        <v>76</v>
      </c>
      <c r="AB66" s="75" t="s">
        <v>150</v>
      </c>
      <c r="AC66" s="76"/>
      <c r="AD66" s="75"/>
      <c r="AE66" s="75"/>
      <c r="AF66" s="128"/>
      <c r="AG66" s="77">
        <f t="shared" si="51"/>
        <v>0</v>
      </c>
      <c r="AH66" s="77">
        <f t="shared" si="52"/>
        <v>0</v>
      </c>
      <c r="AI66" s="77">
        <f t="shared" si="53"/>
        <v>0</v>
      </c>
      <c r="AJ66" s="299"/>
      <c r="AK66" s="11">
        <v>350</v>
      </c>
      <c r="AL66" s="71"/>
      <c r="AM66" s="72" t="s">
        <v>76</v>
      </c>
      <c r="AN66" s="75" t="s">
        <v>150</v>
      </c>
      <c r="AO66" s="76"/>
      <c r="AP66" s="75"/>
      <c r="AQ66" s="75"/>
      <c r="AR66" s="128"/>
      <c r="AS66" s="77">
        <f t="shared" si="48"/>
        <v>0</v>
      </c>
      <c r="AT66" s="77">
        <f t="shared" si="49"/>
        <v>0</v>
      </c>
      <c r="AU66" s="77">
        <f t="shared" si="50"/>
        <v>0</v>
      </c>
      <c r="AV66" s="299"/>
    </row>
    <row r="67" spans="1:48" s="9" customFormat="1" ht="15" thickBot="1" x14ac:dyDescent="0.25">
      <c r="A67" s="11" t="s">
        <v>94</v>
      </c>
      <c r="B67" s="36"/>
      <c r="C67" s="41"/>
      <c r="D67" s="38" t="s">
        <v>229</v>
      </c>
      <c r="E67" s="39" t="s">
        <v>230</v>
      </c>
      <c r="F67" s="39"/>
      <c r="G67" s="39"/>
      <c r="H67" s="130"/>
      <c r="I67" s="25"/>
      <c r="J67" s="25"/>
      <c r="K67" s="25"/>
      <c r="L67" s="301"/>
      <c r="M67" s="11" t="s">
        <v>368</v>
      </c>
      <c r="N67" s="36"/>
      <c r="O67" s="41"/>
      <c r="P67" s="38" t="s">
        <v>229</v>
      </c>
      <c r="Q67" s="39" t="s">
        <v>230</v>
      </c>
      <c r="R67" s="39"/>
      <c r="S67" s="39"/>
      <c r="T67" s="130"/>
      <c r="U67" s="25"/>
      <c r="V67" s="25"/>
      <c r="W67" s="25"/>
      <c r="X67" s="301"/>
      <c r="Y67" s="11" t="s">
        <v>464</v>
      </c>
      <c r="Z67" s="36"/>
      <c r="AA67" s="41"/>
      <c r="AB67" s="38" t="s">
        <v>229</v>
      </c>
      <c r="AC67" s="39" t="s">
        <v>230</v>
      </c>
      <c r="AD67" s="39"/>
      <c r="AE67" s="39"/>
      <c r="AF67" s="130"/>
      <c r="AG67" s="25">
        <f t="shared" si="51"/>
        <v>0</v>
      </c>
      <c r="AH67" s="25">
        <f t="shared" si="52"/>
        <v>0</v>
      </c>
      <c r="AI67" s="25">
        <f t="shared" si="53"/>
        <v>0</v>
      </c>
      <c r="AJ67" s="301"/>
      <c r="AK67" s="11">
        <v>351</v>
      </c>
      <c r="AL67" s="36"/>
      <c r="AM67" s="41"/>
      <c r="AN67" s="38" t="s">
        <v>229</v>
      </c>
      <c r="AO67" s="39" t="s">
        <v>230</v>
      </c>
      <c r="AP67" s="39"/>
      <c r="AQ67" s="39"/>
      <c r="AR67" s="130"/>
      <c r="AS67" s="25">
        <f t="shared" si="48"/>
        <v>0</v>
      </c>
      <c r="AT67" s="25">
        <f t="shared" si="49"/>
        <v>0</v>
      </c>
      <c r="AU67" s="25">
        <f t="shared" si="50"/>
        <v>0</v>
      </c>
      <c r="AV67" s="301"/>
    </row>
    <row r="68" spans="1:48" s="9" customFormat="1" ht="15" thickBot="1" x14ac:dyDescent="0.25">
      <c r="A68" s="11" t="s">
        <v>95</v>
      </c>
      <c r="B68" s="36"/>
      <c r="C68" s="41"/>
      <c r="D68" s="38" t="s">
        <v>231</v>
      </c>
      <c r="E68" s="39" t="s">
        <v>151</v>
      </c>
      <c r="F68" s="39"/>
      <c r="G68" s="39"/>
      <c r="H68" s="130"/>
      <c r="I68" s="25"/>
      <c r="J68" s="25"/>
      <c r="K68" s="25"/>
      <c r="L68" s="301"/>
      <c r="M68" s="11" t="s">
        <v>369</v>
      </c>
      <c r="N68" s="36"/>
      <c r="O68" s="41"/>
      <c r="P68" s="38" t="s">
        <v>231</v>
      </c>
      <c r="Q68" s="39" t="s">
        <v>151</v>
      </c>
      <c r="R68" s="39"/>
      <c r="S68" s="39"/>
      <c r="T68" s="130"/>
      <c r="U68" s="25"/>
      <c r="V68" s="25"/>
      <c r="W68" s="25"/>
      <c r="X68" s="301"/>
      <c r="Y68" s="11" t="s">
        <v>465</v>
      </c>
      <c r="Z68" s="36"/>
      <c r="AA68" s="41"/>
      <c r="AB68" s="38" t="s">
        <v>231</v>
      </c>
      <c r="AC68" s="39" t="s">
        <v>151</v>
      </c>
      <c r="AD68" s="39"/>
      <c r="AE68" s="39"/>
      <c r="AF68" s="130"/>
      <c r="AG68" s="25">
        <f t="shared" si="51"/>
        <v>0</v>
      </c>
      <c r="AH68" s="25">
        <f t="shared" si="52"/>
        <v>0</v>
      </c>
      <c r="AI68" s="25">
        <f t="shared" si="53"/>
        <v>0</v>
      </c>
      <c r="AJ68" s="301"/>
      <c r="AK68" s="11">
        <v>352</v>
      </c>
      <c r="AL68" s="36"/>
      <c r="AM68" s="41"/>
      <c r="AN68" s="38" t="s">
        <v>231</v>
      </c>
      <c r="AO68" s="39" t="s">
        <v>151</v>
      </c>
      <c r="AP68" s="39"/>
      <c r="AQ68" s="39"/>
      <c r="AR68" s="130"/>
      <c r="AS68" s="25">
        <f t="shared" si="48"/>
        <v>0</v>
      </c>
      <c r="AT68" s="25">
        <f t="shared" si="49"/>
        <v>0</v>
      </c>
      <c r="AU68" s="25">
        <f t="shared" si="50"/>
        <v>0</v>
      </c>
      <c r="AV68" s="301"/>
    </row>
    <row r="69" spans="1:48" s="9" customFormat="1" ht="15" thickBot="1" x14ac:dyDescent="0.25">
      <c r="A69" s="11" t="s">
        <v>96</v>
      </c>
      <c r="B69" s="36"/>
      <c r="C69" s="41"/>
      <c r="D69" s="38" t="s">
        <v>232</v>
      </c>
      <c r="E69" s="39" t="s">
        <v>233</v>
      </c>
      <c r="F69" s="10"/>
      <c r="G69" s="39"/>
      <c r="H69" s="130"/>
      <c r="I69" s="25"/>
      <c r="J69" s="25"/>
      <c r="K69" s="25"/>
      <c r="L69" s="301"/>
      <c r="M69" s="11" t="s">
        <v>370</v>
      </c>
      <c r="N69" s="36"/>
      <c r="O69" s="41"/>
      <c r="P69" s="38" t="s">
        <v>232</v>
      </c>
      <c r="Q69" s="39" t="s">
        <v>233</v>
      </c>
      <c r="R69" s="10"/>
      <c r="S69" s="39"/>
      <c r="T69" s="130"/>
      <c r="U69" s="25"/>
      <c r="V69" s="25"/>
      <c r="W69" s="25"/>
      <c r="X69" s="301"/>
      <c r="Y69" s="11" t="s">
        <v>466</v>
      </c>
      <c r="Z69" s="36"/>
      <c r="AA69" s="41"/>
      <c r="AB69" s="38" t="s">
        <v>232</v>
      </c>
      <c r="AC69" s="39" t="s">
        <v>233</v>
      </c>
      <c r="AD69" s="10"/>
      <c r="AE69" s="39"/>
      <c r="AF69" s="130"/>
      <c r="AG69" s="25">
        <f t="shared" si="51"/>
        <v>0</v>
      </c>
      <c r="AH69" s="25">
        <f t="shared" si="52"/>
        <v>0</v>
      </c>
      <c r="AI69" s="25">
        <f t="shared" si="53"/>
        <v>0</v>
      </c>
      <c r="AJ69" s="301"/>
      <c r="AK69" s="11">
        <v>353</v>
      </c>
      <c r="AL69" s="36"/>
      <c r="AM69" s="41"/>
      <c r="AN69" s="38" t="s">
        <v>232</v>
      </c>
      <c r="AO69" s="39" t="s">
        <v>233</v>
      </c>
      <c r="AP69" s="10"/>
      <c r="AQ69" s="39"/>
      <c r="AR69" s="130"/>
      <c r="AS69" s="25">
        <f t="shared" si="48"/>
        <v>0</v>
      </c>
      <c r="AT69" s="25">
        <f t="shared" si="49"/>
        <v>0</v>
      </c>
      <c r="AU69" s="25">
        <f t="shared" si="50"/>
        <v>0</v>
      </c>
      <c r="AV69" s="301"/>
    </row>
    <row r="70" spans="1:48" s="9" customFormat="1" ht="15" thickBot="1" x14ac:dyDescent="0.25">
      <c r="A70" s="11" t="s">
        <v>97</v>
      </c>
      <c r="B70" s="36"/>
      <c r="C70" s="41"/>
      <c r="D70" s="38" t="s">
        <v>234</v>
      </c>
      <c r="E70" s="39" t="s">
        <v>152</v>
      </c>
      <c r="F70" s="10"/>
      <c r="G70" s="39"/>
      <c r="H70" s="130"/>
      <c r="I70" s="132"/>
      <c r="J70" s="132"/>
      <c r="K70" s="132"/>
      <c r="L70" s="302"/>
      <c r="M70" s="11" t="s">
        <v>371</v>
      </c>
      <c r="N70" s="36"/>
      <c r="O70" s="41"/>
      <c r="P70" s="38" t="s">
        <v>234</v>
      </c>
      <c r="Q70" s="39" t="s">
        <v>152</v>
      </c>
      <c r="R70" s="10"/>
      <c r="S70" s="39"/>
      <c r="T70" s="130"/>
      <c r="U70" s="132"/>
      <c r="V70" s="132"/>
      <c r="W70" s="132"/>
      <c r="X70" s="302"/>
      <c r="Y70" s="11" t="s">
        <v>467</v>
      </c>
      <c r="Z70" s="36"/>
      <c r="AA70" s="41"/>
      <c r="AB70" s="38" t="s">
        <v>234</v>
      </c>
      <c r="AC70" s="39" t="s">
        <v>152</v>
      </c>
      <c r="AD70" s="10"/>
      <c r="AE70" s="39"/>
      <c r="AF70" s="130"/>
      <c r="AG70" s="132">
        <f t="shared" si="51"/>
        <v>0</v>
      </c>
      <c r="AH70" s="132">
        <f t="shared" si="52"/>
        <v>0</v>
      </c>
      <c r="AI70" s="132">
        <f t="shared" si="53"/>
        <v>0</v>
      </c>
      <c r="AJ70" s="302"/>
      <c r="AK70" s="11">
        <v>354</v>
      </c>
      <c r="AL70" s="36"/>
      <c r="AM70" s="41"/>
      <c r="AN70" s="38" t="s">
        <v>234</v>
      </c>
      <c r="AO70" s="39" t="s">
        <v>152</v>
      </c>
      <c r="AP70" s="10"/>
      <c r="AQ70" s="39"/>
      <c r="AR70" s="130"/>
      <c r="AS70" s="132">
        <f t="shared" si="48"/>
        <v>0</v>
      </c>
      <c r="AT70" s="132">
        <f t="shared" si="49"/>
        <v>0</v>
      </c>
      <c r="AU70" s="132">
        <f t="shared" si="50"/>
        <v>0</v>
      </c>
      <c r="AV70" s="302"/>
    </row>
    <row r="71" spans="1:48" s="63" customFormat="1" ht="30" customHeight="1" thickBot="1" x14ac:dyDescent="0.3">
      <c r="A71" s="11" t="s">
        <v>98</v>
      </c>
      <c r="B71" s="89" t="s">
        <v>166</v>
      </c>
      <c r="C71" s="81"/>
      <c r="D71" s="82"/>
      <c r="E71" s="82"/>
      <c r="F71" s="82"/>
      <c r="G71" s="82"/>
      <c r="H71" s="82"/>
      <c r="I71" s="60">
        <f>SUM(I52,I63)</f>
        <v>1656</v>
      </c>
      <c r="J71" s="60">
        <f>SUM(J52,J63)</f>
        <v>3386</v>
      </c>
      <c r="K71" s="60">
        <f>SUM(K52,K63)</f>
        <v>2312</v>
      </c>
      <c r="L71" s="310">
        <f t="shared" si="40"/>
        <v>0.68281157708210283</v>
      </c>
      <c r="M71" s="11" t="s">
        <v>372</v>
      </c>
      <c r="N71" s="89" t="s">
        <v>166</v>
      </c>
      <c r="O71" s="81"/>
      <c r="P71" s="82"/>
      <c r="Q71" s="82"/>
      <c r="R71" s="82"/>
      <c r="S71" s="82"/>
      <c r="T71" s="82"/>
      <c r="U71" s="60">
        <f t="shared" ref="U71:W71" si="61">SUM(U52,U63)</f>
        <v>350</v>
      </c>
      <c r="V71" s="60">
        <f t="shared" ref="V71" si="62">SUM(V52,V63)</f>
        <v>920</v>
      </c>
      <c r="W71" s="60">
        <f t="shared" si="61"/>
        <v>780</v>
      </c>
      <c r="X71" s="310">
        <f>W71/V71</f>
        <v>0.84782608695652173</v>
      </c>
      <c r="Y71" s="11" t="s">
        <v>468</v>
      </c>
      <c r="Z71" s="89" t="s">
        <v>166</v>
      </c>
      <c r="AA71" s="81"/>
      <c r="AB71" s="82"/>
      <c r="AC71" s="82"/>
      <c r="AD71" s="82"/>
      <c r="AE71" s="82"/>
      <c r="AF71" s="82"/>
      <c r="AG71" s="60">
        <f>SUM(AG52,AG63)</f>
        <v>350</v>
      </c>
      <c r="AH71" s="60">
        <f>SUM(AH52,AH63)</f>
        <v>350</v>
      </c>
      <c r="AI71" s="60">
        <f>SUM(AI52,AI63)</f>
        <v>320</v>
      </c>
      <c r="AJ71" s="296">
        <f>AI71/AH71</f>
        <v>0.91428571428571426</v>
      </c>
      <c r="AK71" s="11">
        <v>355</v>
      </c>
      <c r="AL71" s="89" t="s">
        <v>166</v>
      </c>
      <c r="AM71" s="81"/>
      <c r="AN71" s="82"/>
      <c r="AO71" s="82"/>
      <c r="AP71" s="82"/>
      <c r="AQ71" s="82"/>
      <c r="AR71" s="82"/>
      <c r="AS71" s="60">
        <f>SUM(AS52,AS63)</f>
        <v>2356</v>
      </c>
      <c r="AT71" s="60">
        <f>SUM(AT52,AT63)</f>
        <v>4656</v>
      </c>
      <c r="AU71" s="60">
        <f>SUM(AU52,AU63)</f>
        <v>3412</v>
      </c>
      <c r="AV71" s="296">
        <f>AU71/AT71</f>
        <v>0.73281786941580751</v>
      </c>
    </row>
    <row r="72" spans="1:48" s="70" customFormat="1" ht="16.5" thickBot="1" x14ac:dyDescent="0.3">
      <c r="A72" s="11" t="s">
        <v>99</v>
      </c>
      <c r="B72" s="67" t="s">
        <v>77</v>
      </c>
      <c r="C72" s="68" t="s">
        <v>153</v>
      </c>
      <c r="D72" s="68"/>
      <c r="E72" s="68"/>
      <c r="F72" s="68"/>
      <c r="G72" s="68"/>
      <c r="H72" s="68"/>
      <c r="I72" s="69">
        <f>SUM(I73,I75)</f>
        <v>0</v>
      </c>
      <c r="J72" s="69">
        <f>SUM(J73,J75)</f>
        <v>0</v>
      </c>
      <c r="K72" s="69">
        <f>SUM(K73,K75)</f>
        <v>0</v>
      </c>
      <c r="L72" s="306"/>
      <c r="M72" s="11" t="s">
        <v>373</v>
      </c>
      <c r="N72" s="67" t="s">
        <v>77</v>
      </c>
      <c r="O72" s="68" t="s">
        <v>153</v>
      </c>
      <c r="P72" s="68"/>
      <c r="Q72" s="68"/>
      <c r="R72" s="68"/>
      <c r="S72" s="68"/>
      <c r="T72" s="68"/>
      <c r="U72" s="69"/>
      <c r="V72" s="69"/>
      <c r="W72" s="69"/>
      <c r="X72" s="306"/>
      <c r="Y72" s="11" t="s">
        <v>469</v>
      </c>
      <c r="Z72" s="67" t="s">
        <v>77</v>
      </c>
      <c r="AA72" s="68" t="s">
        <v>153</v>
      </c>
      <c r="AB72" s="68"/>
      <c r="AC72" s="68"/>
      <c r="AD72" s="68"/>
      <c r="AE72" s="68"/>
      <c r="AF72" s="68"/>
      <c r="AG72" s="69">
        <f t="shared" si="51"/>
        <v>0</v>
      </c>
      <c r="AH72" s="69">
        <f t="shared" si="52"/>
        <v>0</v>
      </c>
      <c r="AI72" s="69">
        <f t="shared" si="53"/>
        <v>0</v>
      </c>
      <c r="AJ72" s="297"/>
      <c r="AK72" s="11">
        <v>356</v>
      </c>
      <c r="AL72" s="67" t="s">
        <v>77</v>
      </c>
      <c r="AM72" s="68" t="s">
        <v>153</v>
      </c>
      <c r="AN72" s="68"/>
      <c r="AO72" s="68"/>
      <c r="AP72" s="68"/>
      <c r="AQ72" s="68"/>
      <c r="AR72" s="68"/>
      <c r="AS72" s="69">
        <f t="shared" si="48"/>
        <v>0</v>
      </c>
      <c r="AT72" s="69">
        <f t="shared" si="49"/>
        <v>0</v>
      </c>
      <c r="AU72" s="69">
        <f t="shared" si="50"/>
        <v>0</v>
      </c>
      <c r="AV72" s="297"/>
    </row>
    <row r="73" spans="1:48" s="70" customFormat="1" ht="16.5" thickBot="1" x14ac:dyDescent="0.3">
      <c r="A73" s="11" t="s">
        <v>100</v>
      </c>
      <c r="B73" s="71"/>
      <c r="C73" s="83" t="s">
        <v>78</v>
      </c>
      <c r="D73" s="84" t="s">
        <v>157</v>
      </c>
      <c r="E73" s="84"/>
      <c r="F73" s="84"/>
      <c r="G73" s="84"/>
      <c r="H73" s="133"/>
      <c r="I73" s="96">
        <f>SUM(I74)</f>
        <v>0</v>
      </c>
      <c r="J73" s="96">
        <f>SUM(J74)</f>
        <v>0</v>
      </c>
      <c r="K73" s="96">
        <f>SUM(K74)</f>
        <v>0</v>
      </c>
      <c r="L73" s="311"/>
      <c r="M73" s="11" t="s">
        <v>374</v>
      </c>
      <c r="N73" s="71"/>
      <c r="O73" s="83" t="s">
        <v>78</v>
      </c>
      <c r="P73" s="84" t="s">
        <v>157</v>
      </c>
      <c r="Q73" s="84"/>
      <c r="R73" s="84"/>
      <c r="S73" s="84"/>
      <c r="T73" s="133"/>
      <c r="U73" s="96"/>
      <c r="V73" s="96"/>
      <c r="W73" s="96"/>
      <c r="X73" s="311"/>
      <c r="Y73" s="11" t="s">
        <v>470</v>
      </c>
      <c r="Z73" s="71"/>
      <c r="AA73" s="83" t="s">
        <v>78</v>
      </c>
      <c r="AB73" s="84" t="s">
        <v>157</v>
      </c>
      <c r="AC73" s="84"/>
      <c r="AD73" s="84"/>
      <c r="AE73" s="84"/>
      <c r="AF73" s="133"/>
      <c r="AG73" s="96">
        <f t="shared" si="51"/>
        <v>0</v>
      </c>
      <c r="AH73" s="96">
        <f t="shared" si="52"/>
        <v>0</v>
      </c>
      <c r="AI73" s="96">
        <f t="shared" si="53"/>
        <v>0</v>
      </c>
      <c r="AJ73" s="303"/>
      <c r="AK73" s="11">
        <v>357</v>
      </c>
      <c r="AL73" s="71"/>
      <c r="AM73" s="83" t="s">
        <v>78</v>
      </c>
      <c r="AN73" s="84" t="s">
        <v>157</v>
      </c>
      <c r="AO73" s="84"/>
      <c r="AP73" s="84"/>
      <c r="AQ73" s="84"/>
      <c r="AR73" s="133"/>
      <c r="AS73" s="96">
        <f t="shared" si="48"/>
        <v>0</v>
      </c>
      <c r="AT73" s="96">
        <f t="shared" si="49"/>
        <v>0</v>
      </c>
      <c r="AU73" s="96">
        <f t="shared" si="50"/>
        <v>0</v>
      </c>
      <c r="AV73" s="303"/>
    </row>
    <row r="74" spans="1:48" s="31" customFormat="1" ht="15" customHeight="1" thickBot="1" x14ac:dyDescent="0.25">
      <c r="A74" s="11" t="s">
        <v>101</v>
      </c>
      <c r="B74" s="30"/>
      <c r="C74" s="19"/>
      <c r="D74" s="42" t="s">
        <v>215</v>
      </c>
      <c r="E74" s="28" t="s">
        <v>235</v>
      </c>
      <c r="F74" s="28"/>
      <c r="G74" s="28"/>
      <c r="H74" s="28"/>
      <c r="I74" s="29"/>
      <c r="J74" s="29"/>
      <c r="K74" s="29"/>
      <c r="L74" s="291"/>
      <c r="M74" s="11" t="s">
        <v>375</v>
      </c>
      <c r="N74" s="30"/>
      <c r="O74" s="19"/>
      <c r="P74" s="42" t="s">
        <v>215</v>
      </c>
      <c r="Q74" s="28" t="s">
        <v>235</v>
      </c>
      <c r="R74" s="28"/>
      <c r="S74" s="28"/>
      <c r="T74" s="28"/>
      <c r="U74" s="116"/>
      <c r="V74" s="116"/>
      <c r="W74" s="116"/>
      <c r="X74" s="291"/>
      <c r="Y74" s="11" t="s">
        <v>471</v>
      </c>
      <c r="Z74" s="30"/>
      <c r="AA74" s="19"/>
      <c r="AB74" s="42" t="s">
        <v>215</v>
      </c>
      <c r="AC74" s="28" t="s">
        <v>235</v>
      </c>
      <c r="AD74" s="28"/>
      <c r="AE74" s="28"/>
      <c r="AF74" s="28"/>
      <c r="AG74" s="116">
        <f t="shared" si="51"/>
        <v>0</v>
      </c>
      <c r="AH74" s="116">
        <f t="shared" si="52"/>
        <v>0</v>
      </c>
      <c r="AI74" s="116">
        <f t="shared" si="53"/>
        <v>0</v>
      </c>
      <c r="AJ74" s="291"/>
      <c r="AK74" s="11">
        <v>358</v>
      </c>
      <c r="AL74" s="30"/>
      <c r="AM74" s="19"/>
      <c r="AN74" s="42" t="s">
        <v>215</v>
      </c>
      <c r="AO74" s="28" t="s">
        <v>235</v>
      </c>
      <c r="AP74" s="28"/>
      <c r="AQ74" s="28"/>
      <c r="AR74" s="28"/>
      <c r="AS74" s="116">
        <f t="shared" si="48"/>
        <v>0</v>
      </c>
      <c r="AT74" s="116">
        <f t="shared" si="49"/>
        <v>0</v>
      </c>
      <c r="AU74" s="116">
        <f t="shared" si="50"/>
        <v>0</v>
      </c>
      <c r="AV74" s="291"/>
    </row>
    <row r="75" spans="1:48" s="47" customFormat="1" ht="15" customHeight="1" thickBot="1" x14ac:dyDescent="0.25">
      <c r="A75" s="11" t="s">
        <v>102</v>
      </c>
      <c r="B75" s="97"/>
      <c r="C75" s="98" t="s">
        <v>158</v>
      </c>
      <c r="D75" s="99" t="s">
        <v>161</v>
      </c>
      <c r="E75" s="100"/>
      <c r="F75" s="100"/>
      <c r="G75" s="100"/>
      <c r="H75" s="100"/>
      <c r="I75" s="101"/>
      <c r="J75" s="101"/>
      <c r="K75" s="101"/>
      <c r="L75" s="312"/>
      <c r="M75" s="11" t="s">
        <v>376</v>
      </c>
      <c r="N75" s="97"/>
      <c r="O75" s="98" t="s">
        <v>158</v>
      </c>
      <c r="P75" s="99" t="s">
        <v>161</v>
      </c>
      <c r="Q75" s="100"/>
      <c r="R75" s="100"/>
      <c r="S75" s="100"/>
      <c r="T75" s="100"/>
      <c r="U75" s="134"/>
      <c r="V75" s="134"/>
      <c r="W75" s="134"/>
      <c r="X75" s="312"/>
      <c r="Y75" s="11" t="s">
        <v>472</v>
      </c>
      <c r="Z75" s="97"/>
      <c r="AA75" s="98" t="s">
        <v>158</v>
      </c>
      <c r="AB75" s="99" t="s">
        <v>161</v>
      </c>
      <c r="AC75" s="100"/>
      <c r="AD75" s="100"/>
      <c r="AE75" s="100"/>
      <c r="AF75" s="100"/>
      <c r="AG75" s="134">
        <f t="shared" si="51"/>
        <v>0</v>
      </c>
      <c r="AH75" s="134">
        <f t="shared" si="52"/>
        <v>0</v>
      </c>
      <c r="AI75" s="134">
        <f t="shared" si="53"/>
        <v>0</v>
      </c>
      <c r="AJ75" s="304"/>
      <c r="AK75" s="11">
        <v>359</v>
      </c>
      <c r="AL75" s="97"/>
      <c r="AM75" s="98" t="s">
        <v>158</v>
      </c>
      <c r="AN75" s="99" t="s">
        <v>161</v>
      </c>
      <c r="AO75" s="100"/>
      <c r="AP75" s="100"/>
      <c r="AQ75" s="100"/>
      <c r="AR75" s="100"/>
      <c r="AS75" s="134">
        <v>0</v>
      </c>
      <c r="AT75" s="134"/>
      <c r="AU75" s="134">
        <f t="shared" si="50"/>
        <v>0</v>
      </c>
      <c r="AV75" s="304"/>
    </row>
    <row r="76" spans="1:48" s="70" customFormat="1" ht="16.5" thickBot="1" x14ac:dyDescent="0.3">
      <c r="A76" s="11" t="s">
        <v>103</v>
      </c>
      <c r="B76" s="67" t="s">
        <v>154</v>
      </c>
      <c r="C76" s="68" t="s">
        <v>83</v>
      </c>
      <c r="D76" s="80"/>
      <c r="E76" s="80"/>
      <c r="F76" s="68"/>
      <c r="G76" s="68"/>
      <c r="H76" s="135"/>
      <c r="I76" s="69"/>
      <c r="J76" s="69"/>
      <c r="K76" s="69"/>
      <c r="L76" s="306"/>
      <c r="M76" s="11" t="s">
        <v>377</v>
      </c>
      <c r="N76" s="67" t="s">
        <v>154</v>
      </c>
      <c r="O76" s="68" t="s">
        <v>83</v>
      </c>
      <c r="P76" s="80"/>
      <c r="Q76" s="80"/>
      <c r="R76" s="68"/>
      <c r="S76" s="68"/>
      <c r="T76" s="135"/>
      <c r="U76" s="69"/>
      <c r="V76" s="69"/>
      <c r="W76" s="69"/>
      <c r="X76" s="306"/>
      <c r="Y76" s="11" t="s">
        <v>473</v>
      </c>
      <c r="Z76" s="67" t="s">
        <v>154</v>
      </c>
      <c r="AA76" s="68" t="s">
        <v>83</v>
      </c>
      <c r="AB76" s="80"/>
      <c r="AC76" s="80"/>
      <c r="AD76" s="68"/>
      <c r="AE76" s="68"/>
      <c r="AF76" s="135"/>
      <c r="AG76" s="69">
        <f t="shared" si="51"/>
        <v>0</v>
      </c>
      <c r="AH76" s="69">
        <f t="shared" si="52"/>
        <v>0</v>
      </c>
      <c r="AI76" s="69">
        <f t="shared" si="53"/>
        <v>0</v>
      </c>
      <c r="AJ76" s="297"/>
      <c r="AK76" s="11">
        <v>360</v>
      </c>
      <c r="AL76" s="67" t="s">
        <v>154</v>
      </c>
      <c r="AM76" s="68" t="s">
        <v>83</v>
      </c>
      <c r="AN76" s="80"/>
      <c r="AO76" s="80"/>
      <c r="AP76" s="68"/>
      <c r="AQ76" s="68"/>
      <c r="AR76" s="135"/>
      <c r="AS76" s="69">
        <f t="shared" si="48"/>
        <v>0</v>
      </c>
      <c r="AT76" s="69">
        <f t="shared" si="49"/>
        <v>0</v>
      </c>
      <c r="AU76" s="69">
        <f t="shared" si="50"/>
        <v>0</v>
      </c>
      <c r="AV76" s="297"/>
    </row>
    <row r="77" spans="1:48" s="63" customFormat="1" ht="30" customHeight="1" thickBot="1" x14ac:dyDescent="0.3">
      <c r="A77" s="11" t="s">
        <v>104</v>
      </c>
      <c r="B77" s="85" t="s">
        <v>167</v>
      </c>
      <c r="C77" s="86"/>
      <c r="D77" s="87"/>
      <c r="E77" s="87"/>
      <c r="F77" s="87"/>
      <c r="G77" s="87"/>
      <c r="H77" s="87"/>
      <c r="I77" s="88">
        <f>SUM(I71,I72,I76)</f>
        <v>1656</v>
      </c>
      <c r="J77" s="88">
        <f>SUM(J71,J72,J76)</f>
        <v>3386</v>
      </c>
      <c r="K77" s="88">
        <f>SUM(K71,K72,K76)</f>
        <v>2312</v>
      </c>
      <c r="L77" s="313">
        <f t="shared" si="40"/>
        <v>0.68281157708210283</v>
      </c>
      <c r="M77" s="11" t="s">
        <v>378</v>
      </c>
      <c r="N77" s="85" t="s">
        <v>167</v>
      </c>
      <c r="O77" s="86"/>
      <c r="P77" s="87"/>
      <c r="Q77" s="87"/>
      <c r="R77" s="87"/>
      <c r="S77" s="87"/>
      <c r="T77" s="87"/>
      <c r="U77" s="88">
        <f t="shared" ref="U77:W77" si="63">SUM(U71,U72,U76)</f>
        <v>350</v>
      </c>
      <c r="V77" s="88">
        <f t="shared" ref="V77" si="64">SUM(V71,V72,V76)</f>
        <v>920</v>
      </c>
      <c r="W77" s="88">
        <f t="shared" si="63"/>
        <v>780</v>
      </c>
      <c r="X77" s="313">
        <f>W77/V77</f>
        <v>0.84782608695652173</v>
      </c>
      <c r="Y77" s="11" t="s">
        <v>474</v>
      </c>
      <c r="Z77" s="85" t="s">
        <v>167</v>
      </c>
      <c r="AA77" s="86"/>
      <c r="AB77" s="87"/>
      <c r="AC77" s="87"/>
      <c r="AD77" s="87"/>
      <c r="AE77" s="87"/>
      <c r="AF77" s="87"/>
      <c r="AG77" s="88">
        <f>SUM(AG71,AG72,AG76,)</f>
        <v>350</v>
      </c>
      <c r="AH77" s="88">
        <f>SUM(AH71,AH72,AH76,)</f>
        <v>350</v>
      </c>
      <c r="AI77" s="88">
        <f>SUM(AI71,AI72,AI76,)</f>
        <v>320</v>
      </c>
      <c r="AJ77" s="305">
        <f>AI77/AH77</f>
        <v>0.91428571428571426</v>
      </c>
      <c r="AK77" s="11">
        <v>361</v>
      </c>
      <c r="AL77" s="85" t="s">
        <v>167</v>
      </c>
      <c r="AM77" s="86"/>
      <c r="AN77" s="87"/>
      <c r="AO77" s="87"/>
      <c r="AP77" s="87"/>
      <c r="AQ77" s="87"/>
      <c r="AR77" s="87"/>
      <c r="AS77" s="88">
        <f>SUM(AS71,AS72,AS76,)</f>
        <v>2356</v>
      </c>
      <c r="AT77" s="88">
        <f>SUM(AT71,AT72,AT76,)</f>
        <v>4656</v>
      </c>
      <c r="AU77" s="88">
        <f>SUM(AU71,AU72,AU76,)</f>
        <v>3412</v>
      </c>
      <c r="AV77" s="305">
        <f>AU77/AT77</f>
        <v>0.73281786941580751</v>
      </c>
    </row>
    <row r="78" spans="1:48" s="12" customFormat="1" ht="15" customHeight="1" thickBot="1" x14ac:dyDescent="0.3">
      <c r="A78" s="11" t="s">
        <v>305</v>
      </c>
      <c r="B78" s="13" t="s">
        <v>2</v>
      </c>
      <c r="C78" s="13" t="s">
        <v>3</v>
      </c>
      <c r="D78" s="13" t="s">
        <v>4</v>
      </c>
      <c r="E78" s="629" t="s">
        <v>5</v>
      </c>
      <c r="F78" s="630"/>
      <c r="G78" s="630"/>
      <c r="H78" s="631"/>
      <c r="I78" s="13" t="s">
        <v>6</v>
      </c>
      <c r="J78" s="13" t="s">
        <v>86</v>
      </c>
      <c r="K78" s="13" t="s">
        <v>87</v>
      </c>
      <c r="L78" s="13" t="s">
        <v>246</v>
      </c>
      <c r="M78" s="11" t="s">
        <v>379</v>
      </c>
      <c r="N78" s="13" t="s">
        <v>290</v>
      </c>
      <c r="O78" s="13" t="s">
        <v>247</v>
      </c>
      <c r="P78" s="13" t="s">
        <v>291</v>
      </c>
      <c r="Q78" s="629" t="s">
        <v>292</v>
      </c>
      <c r="R78" s="630"/>
      <c r="S78" s="630"/>
      <c r="T78" s="631"/>
      <c r="U78" s="13" t="s">
        <v>293</v>
      </c>
      <c r="V78" s="13" t="s">
        <v>294</v>
      </c>
      <c r="W78" s="13" t="s">
        <v>295</v>
      </c>
      <c r="X78" s="13" t="s">
        <v>296</v>
      </c>
      <c r="Y78" s="11" t="s">
        <v>475</v>
      </c>
      <c r="Z78" s="13" t="s">
        <v>297</v>
      </c>
      <c r="AA78" s="13" t="s">
        <v>298</v>
      </c>
      <c r="AB78" s="13" t="s">
        <v>303</v>
      </c>
      <c r="AC78" s="629" t="s">
        <v>304</v>
      </c>
      <c r="AD78" s="630"/>
      <c r="AE78" s="630"/>
      <c r="AF78" s="631"/>
      <c r="AG78" s="13" t="s">
        <v>299</v>
      </c>
      <c r="AH78" s="108" t="s">
        <v>300</v>
      </c>
      <c r="AI78" s="108" t="s">
        <v>301</v>
      </c>
      <c r="AJ78" s="108" t="s">
        <v>302</v>
      </c>
      <c r="AK78" s="11">
        <v>362</v>
      </c>
      <c r="AL78" s="13" t="s">
        <v>830</v>
      </c>
      <c r="AM78" s="13" t="s">
        <v>831</v>
      </c>
      <c r="AN78" s="13" t="s">
        <v>832</v>
      </c>
      <c r="AO78" s="629" t="s">
        <v>833</v>
      </c>
      <c r="AP78" s="630"/>
      <c r="AQ78" s="630"/>
      <c r="AR78" s="631"/>
      <c r="AS78" s="13" t="s">
        <v>834</v>
      </c>
      <c r="AT78" s="108" t="s">
        <v>835</v>
      </c>
      <c r="AU78" s="108" t="s">
        <v>836</v>
      </c>
      <c r="AV78" s="108" t="s">
        <v>837</v>
      </c>
    </row>
    <row r="79" spans="1:48" ht="36" customHeight="1" thickBot="1" x14ac:dyDescent="0.25">
      <c r="A79" s="11" t="s">
        <v>306</v>
      </c>
      <c r="B79" s="626" t="s">
        <v>862</v>
      </c>
      <c r="C79" s="627"/>
      <c r="D79" s="627"/>
      <c r="E79" s="627"/>
      <c r="F79" s="627"/>
      <c r="G79" s="627"/>
      <c r="H79" s="627"/>
      <c r="I79" s="627"/>
      <c r="J79" s="627"/>
      <c r="K79" s="627"/>
      <c r="L79" s="627"/>
      <c r="M79" s="11" t="s">
        <v>380</v>
      </c>
      <c r="N79" s="626" t="s">
        <v>862</v>
      </c>
      <c r="O79" s="627"/>
      <c r="P79" s="627"/>
      <c r="Q79" s="627"/>
      <c r="R79" s="627"/>
      <c r="S79" s="627"/>
      <c r="T79" s="627"/>
      <c r="U79" s="627"/>
      <c r="V79" s="627"/>
      <c r="W79" s="627"/>
      <c r="X79" s="627"/>
      <c r="Y79" s="11" t="s">
        <v>476</v>
      </c>
      <c r="Z79" s="626" t="s">
        <v>862</v>
      </c>
      <c r="AA79" s="627"/>
      <c r="AB79" s="627"/>
      <c r="AC79" s="627"/>
      <c r="AD79" s="627"/>
      <c r="AE79" s="627"/>
      <c r="AF79" s="627"/>
      <c r="AG79" s="627"/>
      <c r="AH79" s="627"/>
      <c r="AI79" s="627"/>
      <c r="AJ79" s="627"/>
      <c r="AK79" s="11">
        <v>363</v>
      </c>
      <c r="AL79" s="626" t="s">
        <v>862</v>
      </c>
      <c r="AM79" s="627"/>
      <c r="AN79" s="627"/>
      <c r="AO79" s="627"/>
      <c r="AP79" s="627"/>
      <c r="AQ79" s="627"/>
      <c r="AR79" s="627"/>
      <c r="AS79" s="627"/>
      <c r="AT79" s="627"/>
      <c r="AU79" s="627"/>
      <c r="AV79" s="627"/>
    </row>
    <row r="80" spans="1:48" ht="15.75" customHeight="1" thickBot="1" x14ac:dyDescent="0.25">
      <c r="A80" s="11" t="s">
        <v>307</v>
      </c>
      <c r="B80" s="282"/>
      <c r="M80" s="11" t="s">
        <v>381</v>
      </c>
      <c r="Y80" s="11" t="s">
        <v>477</v>
      </c>
      <c r="AH80" s="283"/>
      <c r="AI80" s="137"/>
      <c r="AJ80" s="137"/>
      <c r="AK80" s="11">
        <v>364</v>
      </c>
      <c r="AT80" s="283"/>
      <c r="AU80" s="137"/>
      <c r="AV80" s="137"/>
    </row>
    <row r="81" spans="1:48" ht="15.75" thickBot="1" x14ac:dyDescent="0.25">
      <c r="A81" s="11" t="s">
        <v>308</v>
      </c>
      <c r="B81" s="273" t="s">
        <v>796</v>
      </c>
      <c r="C81" s="274"/>
      <c r="D81" s="274"/>
      <c r="E81" s="274"/>
      <c r="F81" s="274"/>
      <c r="G81" s="274"/>
      <c r="H81" s="274"/>
      <c r="I81" s="16">
        <f>I40</f>
        <v>70</v>
      </c>
      <c r="J81" s="16">
        <f>J40</f>
        <v>261</v>
      </c>
      <c r="K81" s="16">
        <f>K40</f>
        <v>201</v>
      </c>
      <c r="L81" s="16"/>
      <c r="M81" s="11" t="s">
        <v>382</v>
      </c>
      <c r="N81" s="273" t="s">
        <v>799</v>
      </c>
      <c r="O81" s="274"/>
      <c r="P81" s="274"/>
      <c r="Q81" s="274"/>
      <c r="R81" s="274"/>
      <c r="S81" s="274"/>
      <c r="T81" s="274"/>
      <c r="U81" s="16">
        <f>U40</f>
        <v>0</v>
      </c>
      <c r="V81" s="16">
        <f>V40</f>
        <v>0</v>
      </c>
      <c r="W81" s="16">
        <f>W40</f>
        <v>0</v>
      </c>
      <c r="X81" s="16"/>
      <c r="Y81" s="11" t="s">
        <v>478</v>
      </c>
      <c r="Z81" s="273" t="s">
        <v>804</v>
      </c>
      <c r="AA81" s="274"/>
      <c r="AB81" s="274"/>
      <c r="AC81" s="274"/>
      <c r="AD81" s="274"/>
      <c r="AE81" s="274"/>
      <c r="AF81" s="274"/>
      <c r="AG81" s="16">
        <f>AG40</f>
        <v>1060</v>
      </c>
      <c r="AH81" s="16">
        <f>AH40</f>
        <v>3169</v>
      </c>
      <c r="AI81" s="16">
        <f>AI40</f>
        <v>3149</v>
      </c>
      <c r="AJ81" s="16"/>
      <c r="AK81" s="11">
        <v>365</v>
      </c>
      <c r="AL81" s="273" t="s">
        <v>840</v>
      </c>
      <c r="AM81" s="274"/>
      <c r="AN81" s="274"/>
      <c r="AO81" s="274"/>
      <c r="AP81" s="274"/>
      <c r="AQ81" s="274"/>
      <c r="AR81" s="274"/>
      <c r="AS81" s="16">
        <f>AS40</f>
        <v>1110</v>
      </c>
      <c r="AT81" s="16">
        <f>AT40</f>
        <v>3410</v>
      </c>
      <c r="AU81" s="16">
        <f>AU40</f>
        <v>3350</v>
      </c>
      <c r="AV81" s="16"/>
    </row>
    <row r="82" spans="1:48" ht="15" thickBot="1" x14ac:dyDescent="0.25">
      <c r="A82" s="11" t="s">
        <v>309</v>
      </c>
      <c r="B82" s="275" t="s">
        <v>128</v>
      </c>
      <c r="C82" s="276"/>
      <c r="D82" s="276"/>
      <c r="E82" s="276"/>
      <c r="F82" s="276"/>
      <c r="G82" s="276"/>
      <c r="H82" s="276"/>
      <c r="I82" s="15"/>
      <c r="J82" s="15"/>
      <c r="K82" s="15"/>
      <c r="L82" s="15"/>
      <c r="M82" s="11" t="s">
        <v>383</v>
      </c>
      <c r="N82" s="275" t="s">
        <v>128</v>
      </c>
      <c r="O82" s="276"/>
      <c r="P82" s="276"/>
      <c r="Q82" s="276"/>
      <c r="R82" s="276"/>
      <c r="S82" s="276"/>
      <c r="T82" s="276"/>
      <c r="U82" s="15"/>
      <c r="V82" s="15"/>
      <c r="W82" s="15"/>
      <c r="X82" s="15"/>
      <c r="Y82" s="11" t="s">
        <v>479</v>
      </c>
      <c r="Z82" s="275" t="s">
        <v>128</v>
      </c>
      <c r="AA82" s="276"/>
      <c r="AB82" s="276"/>
      <c r="AC82" s="276"/>
      <c r="AD82" s="276"/>
      <c r="AE82" s="276"/>
      <c r="AF82" s="276"/>
      <c r="AG82" s="15"/>
      <c r="AH82" s="15"/>
      <c r="AI82" s="15"/>
      <c r="AJ82" s="15"/>
      <c r="AK82" s="11">
        <v>366</v>
      </c>
      <c r="AL82" s="275" t="s">
        <v>128</v>
      </c>
      <c r="AM82" s="276"/>
      <c r="AN82" s="276"/>
      <c r="AO82" s="276"/>
      <c r="AP82" s="276"/>
      <c r="AQ82" s="276"/>
      <c r="AR82" s="276"/>
      <c r="AS82" s="15"/>
      <c r="AT82" s="15"/>
      <c r="AU82" s="15"/>
      <c r="AV82" s="15"/>
    </row>
    <row r="83" spans="1:48" ht="15" thickBot="1" x14ac:dyDescent="0.25">
      <c r="A83" s="11" t="s">
        <v>310</v>
      </c>
      <c r="B83" s="275" t="s">
        <v>63</v>
      </c>
      <c r="C83" s="276"/>
      <c r="D83" s="276"/>
      <c r="E83" s="276"/>
      <c r="F83" s="276"/>
      <c r="G83" s="276"/>
      <c r="H83" s="276"/>
      <c r="I83" s="17">
        <f>I7</f>
        <v>70</v>
      </c>
      <c r="J83" s="17">
        <f>J7</f>
        <v>261</v>
      </c>
      <c r="K83" s="17">
        <f>K7</f>
        <v>201</v>
      </c>
      <c r="L83" s="17"/>
      <c r="M83" s="11" t="s">
        <v>384</v>
      </c>
      <c r="N83" s="275" t="s">
        <v>63</v>
      </c>
      <c r="O83" s="276"/>
      <c r="P83" s="276"/>
      <c r="Q83" s="276"/>
      <c r="R83" s="276"/>
      <c r="S83" s="276"/>
      <c r="T83" s="276"/>
      <c r="U83" s="17">
        <f>U7</f>
        <v>0</v>
      </c>
      <c r="V83" s="17">
        <f>V7</f>
        <v>0</v>
      </c>
      <c r="W83" s="17">
        <f>W7</f>
        <v>0</v>
      </c>
      <c r="X83" s="17"/>
      <c r="Y83" s="11" t="s">
        <v>480</v>
      </c>
      <c r="Z83" s="275" t="s">
        <v>63</v>
      </c>
      <c r="AA83" s="276"/>
      <c r="AB83" s="276"/>
      <c r="AC83" s="276"/>
      <c r="AD83" s="276"/>
      <c r="AE83" s="276"/>
      <c r="AF83" s="276"/>
      <c r="AG83" s="17">
        <f>AG7</f>
        <v>1060</v>
      </c>
      <c r="AH83" s="17">
        <f>AH7</f>
        <v>3169</v>
      </c>
      <c r="AI83" s="17">
        <f>AI7</f>
        <v>3149</v>
      </c>
      <c r="AJ83" s="17"/>
      <c r="AK83" s="11">
        <v>367</v>
      </c>
      <c r="AL83" s="275" t="s">
        <v>63</v>
      </c>
      <c r="AM83" s="276"/>
      <c r="AN83" s="276"/>
      <c r="AO83" s="276"/>
      <c r="AP83" s="276"/>
      <c r="AQ83" s="276"/>
      <c r="AR83" s="276"/>
      <c r="AS83" s="17">
        <f>AS7</f>
        <v>1110</v>
      </c>
      <c r="AT83" s="17">
        <f>AT7</f>
        <v>3340</v>
      </c>
      <c r="AU83" s="17">
        <f>AU7</f>
        <v>3350</v>
      </c>
      <c r="AV83" s="17"/>
    </row>
    <row r="84" spans="1:48" ht="15" thickBot="1" x14ac:dyDescent="0.25">
      <c r="A84" s="11" t="s">
        <v>105</v>
      </c>
      <c r="B84" s="275" t="s">
        <v>129</v>
      </c>
      <c r="C84" s="276"/>
      <c r="D84" s="276"/>
      <c r="E84" s="276"/>
      <c r="F84" s="276"/>
      <c r="G84" s="276"/>
      <c r="H84" s="276"/>
      <c r="I84" s="17">
        <f>I31</f>
        <v>0</v>
      </c>
      <c r="J84" s="17">
        <f>J31</f>
        <v>0</v>
      </c>
      <c r="K84" s="17">
        <f>K31</f>
        <v>0</v>
      </c>
      <c r="L84" s="17"/>
      <c r="M84" s="11" t="s">
        <v>385</v>
      </c>
      <c r="N84" s="275" t="s">
        <v>129</v>
      </c>
      <c r="O84" s="276"/>
      <c r="P84" s="276"/>
      <c r="Q84" s="276"/>
      <c r="R84" s="276"/>
      <c r="S84" s="276"/>
      <c r="T84" s="276"/>
      <c r="U84" s="17">
        <f>U31</f>
        <v>0</v>
      </c>
      <c r="V84" s="17">
        <f>V31</f>
        <v>0</v>
      </c>
      <c r="W84" s="17">
        <f>W31</f>
        <v>0</v>
      </c>
      <c r="X84" s="17"/>
      <c r="Y84" s="11" t="s">
        <v>481</v>
      </c>
      <c r="Z84" s="275" t="s">
        <v>129</v>
      </c>
      <c r="AA84" s="276"/>
      <c r="AB84" s="276"/>
      <c r="AC84" s="276"/>
      <c r="AD84" s="276"/>
      <c r="AE84" s="276"/>
      <c r="AF84" s="276"/>
      <c r="AG84" s="17">
        <f>AG31</f>
        <v>0</v>
      </c>
      <c r="AH84" s="17">
        <f>AH31</f>
        <v>0</v>
      </c>
      <c r="AI84" s="17">
        <f>AI31</f>
        <v>0</v>
      </c>
      <c r="AJ84" s="17"/>
      <c r="AK84" s="11">
        <v>368</v>
      </c>
      <c r="AL84" s="275" t="s">
        <v>129</v>
      </c>
      <c r="AM84" s="276"/>
      <c r="AN84" s="276"/>
      <c r="AO84" s="276"/>
      <c r="AP84" s="276"/>
      <c r="AQ84" s="276"/>
      <c r="AR84" s="276"/>
      <c r="AS84" s="17">
        <f>AS31</f>
        <v>0</v>
      </c>
      <c r="AT84" s="17">
        <f>AT31</f>
        <v>0</v>
      </c>
      <c r="AU84" s="17">
        <f>AU31</f>
        <v>0</v>
      </c>
      <c r="AV84" s="17"/>
    </row>
    <row r="85" spans="1:48" ht="15.75" thickBot="1" x14ac:dyDescent="0.25">
      <c r="A85" s="11" t="s">
        <v>106</v>
      </c>
      <c r="B85" s="273" t="s">
        <v>797</v>
      </c>
      <c r="C85" s="274"/>
      <c r="D85" s="274"/>
      <c r="E85" s="274"/>
      <c r="F85" s="274"/>
      <c r="G85" s="274"/>
      <c r="H85" s="274"/>
      <c r="I85" s="16">
        <f>I71</f>
        <v>1656</v>
      </c>
      <c r="J85" s="16">
        <f>J71</f>
        <v>3386</v>
      </c>
      <c r="K85" s="16">
        <f>K71</f>
        <v>2312</v>
      </c>
      <c r="L85" s="16"/>
      <c r="M85" s="11" t="s">
        <v>386</v>
      </c>
      <c r="N85" s="273" t="s">
        <v>800</v>
      </c>
      <c r="O85" s="274"/>
      <c r="P85" s="274"/>
      <c r="Q85" s="274"/>
      <c r="R85" s="274"/>
      <c r="S85" s="274"/>
      <c r="T85" s="274"/>
      <c r="U85" s="16">
        <f>U71</f>
        <v>350</v>
      </c>
      <c r="V85" s="16">
        <f>V71</f>
        <v>920</v>
      </c>
      <c r="W85" s="16">
        <f>W71</f>
        <v>780</v>
      </c>
      <c r="X85" s="16"/>
      <c r="Y85" s="11" t="s">
        <v>482</v>
      </c>
      <c r="Z85" s="273" t="s">
        <v>802</v>
      </c>
      <c r="AA85" s="274"/>
      <c r="AB85" s="274"/>
      <c r="AC85" s="274"/>
      <c r="AD85" s="274"/>
      <c r="AE85" s="274"/>
      <c r="AF85" s="274"/>
      <c r="AG85" s="16">
        <f>AG71</f>
        <v>350</v>
      </c>
      <c r="AH85" s="16">
        <f>AH71</f>
        <v>350</v>
      </c>
      <c r="AI85" s="16">
        <f>AI71</f>
        <v>320</v>
      </c>
      <c r="AJ85" s="16"/>
      <c r="AK85" s="11">
        <v>369</v>
      </c>
      <c r="AL85" s="273" t="s">
        <v>841</v>
      </c>
      <c r="AM85" s="274"/>
      <c r="AN85" s="274"/>
      <c r="AO85" s="274"/>
      <c r="AP85" s="274"/>
      <c r="AQ85" s="274"/>
      <c r="AR85" s="274"/>
      <c r="AS85" s="16">
        <f>AS71</f>
        <v>2356</v>
      </c>
      <c r="AT85" s="16">
        <f>AT71</f>
        <v>4656</v>
      </c>
      <c r="AU85" s="16">
        <f>AU71</f>
        <v>3412</v>
      </c>
      <c r="AV85" s="16"/>
    </row>
    <row r="86" spans="1:48" ht="15" thickBot="1" x14ac:dyDescent="0.25">
      <c r="A86" s="11" t="s">
        <v>107</v>
      </c>
      <c r="B86" s="275" t="s">
        <v>128</v>
      </c>
      <c r="C86" s="276"/>
      <c r="D86" s="276"/>
      <c r="E86" s="276"/>
      <c r="F86" s="276"/>
      <c r="G86" s="276"/>
      <c r="H86" s="276"/>
      <c r="I86" s="15"/>
      <c r="J86" s="15"/>
      <c r="K86" s="15"/>
      <c r="L86" s="15"/>
      <c r="M86" s="11" t="s">
        <v>387</v>
      </c>
      <c r="N86" s="275" t="s">
        <v>128</v>
      </c>
      <c r="O86" s="276"/>
      <c r="P86" s="276"/>
      <c r="Q86" s="276"/>
      <c r="R86" s="276"/>
      <c r="S86" s="276"/>
      <c r="T86" s="276"/>
      <c r="U86" s="15"/>
      <c r="V86" s="15"/>
      <c r="W86" s="15"/>
      <c r="X86" s="15"/>
      <c r="Y86" s="11" t="s">
        <v>483</v>
      </c>
      <c r="Z86" s="275" t="s">
        <v>128</v>
      </c>
      <c r="AA86" s="276"/>
      <c r="AB86" s="276"/>
      <c r="AC86" s="276"/>
      <c r="AD86" s="276"/>
      <c r="AE86" s="276"/>
      <c r="AF86" s="276"/>
      <c r="AG86" s="15"/>
      <c r="AH86" s="15"/>
      <c r="AI86" s="15"/>
      <c r="AJ86" s="15"/>
      <c r="AK86" s="11">
        <v>370</v>
      </c>
      <c r="AL86" s="275" t="s">
        <v>128</v>
      </c>
      <c r="AM86" s="276"/>
      <c r="AN86" s="276"/>
      <c r="AO86" s="276"/>
      <c r="AP86" s="276"/>
      <c r="AQ86" s="276"/>
      <c r="AR86" s="276"/>
      <c r="AS86" s="15"/>
      <c r="AT86" s="15"/>
      <c r="AU86" s="15"/>
      <c r="AV86" s="15"/>
    </row>
    <row r="87" spans="1:48" ht="15" thickBot="1" x14ac:dyDescent="0.25">
      <c r="A87" s="11" t="s">
        <v>108</v>
      </c>
      <c r="B87" s="275" t="s">
        <v>63</v>
      </c>
      <c r="C87" s="276"/>
      <c r="D87" s="276"/>
      <c r="E87" s="276"/>
      <c r="F87" s="276"/>
      <c r="G87" s="276"/>
      <c r="H87" s="276"/>
      <c r="I87" s="17">
        <f>I52</f>
        <v>1656</v>
      </c>
      <c r="J87" s="17">
        <f>J52</f>
        <v>3351</v>
      </c>
      <c r="K87" s="17">
        <f>K52</f>
        <v>2279</v>
      </c>
      <c r="L87" s="17"/>
      <c r="M87" s="11" t="s">
        <v>388</v>
      </c>
      <c r="N87" s="275" t="s">
        <v>63</v>
      </c>
      <c r="O87" s="276"/>
      <c r="P87" s="276"/>
      <c r="Q87" s="276"/>
      <c r="R87" s="276"/>
      <c r="S87" s="276"/>
      <c r="T87" s="276"/>
      <c r="U87" s="17">
        <f>U52</f>
        <v>350</v>
      </c>
      <c r="V87" s="17">
        <f>V52</f>
        <v>920</v>
      </c>
      <c r="W87" s="17">
        <f>W52</f>
        <v>780</v>
      </c>
      <c r="X87" s="17"/>
      <c r="Y87" s="11" t="s">
        <v>484</v>
      </c>
      <c r="Z87" s="275" t="s">
        <v>63</v>
      </c>
      <c r="AA87" s="276"/>
      <c r="AB87" s="276"/>
      <c r="AC87" s="276"/>
      <c r="AD87" s="276"/>
      <c r="AE87" s="276"/>
      <c r="AF87" s="276"/>
      <c r="AG87" s="17">
        <f>AG52</f>
        <v>350</v>
      </c>
      <c r="AH87" s="17">
        <f>AH52</f>
        <v>350</v>
      </c>
      <c r="AI87" s="17">
        <f>AI52</f>
        <v>320</v>
      </c>
      <c r="AJ87" s="17"/>
      <c r="AK87" s="11">
        <v>371</v>
      </c>
      <c r="AL87" s="275" t="s">
        <v>63</v>
      </c>
      <c r="AM87" s="276"/>
      <c r="AN87" s="276"/>
      <c r="AO87" s="276"/>
      <c r="AP87" s="276"/>
      <c r="AQ87" s="276"/>
      <c r="AR87" s="276"/>
      <c r="AS87" s="17">
        <f>AS52</f>
        <v>2356</v>
      </c>
      <c r="AT87" s="17">
        <f>AT52</f>
        <v>4621</v>
      </c>
      <c r="AU87" s="17">
        <f>AU52</f>
        <v>3379</v>
      </c>
      <c r="AV87" s="17"/>
    </row>
    <row r="88" spans="1:48" ht="15" thickBot="1" x14ac:dyDescent="0.25">
      <c r="A88" s="11" t="s">
        <v>109</v>
      </c>
      <c r="B88" s="275" t="s">
        <v>129</v>
      </c>
      <c r="C88" s="276"/>
      <c r="D88" s="276"/>
      <c r="E88" s="276"/>
      <c r="F88" s="276"/>
      <c r="G88" s="276"/>
      <c r="H88" s="276"/>
      <c r="I88" s="17">
        <f>I63</f>
        <v>0</v>
      </c>
      <c r="J88" s="17">
        <f>J63</f>
        <v>35</v>
      </c>
      <c r="K88" s="17">
        <f>K63</f>
        <v>33</v>
      </c>
      <c r="L88" s="17"/>
      <c r="M88" s="11" t="s">
        <v>389</v>
      </c>
      <c r="N88" s="275" t="s">
        <v>129</v>
      </c>
      <c r="O88" s="276"/>
      <c r="P88" s="276"/>
      <c r="Q88" s="276"/>
      <c r="R88" s="276"/>
      <c r="S88" s="276"/>
      <c r="T88" s="276"/>
      <c r="U88" s="17">
        <f>U63</f>
        <v>0</v>
      </c>
      <c r="V88" s="17">
        <f>V63</f>
        <v>0</v>
      </c>
      <c r="W88" s="17">
        <f>W63</f>
        <v>0</v>
      </c>
      <c r="X88" s="17"/>
      <c r="Y88" s="11" t="s">
        <v>485</v>
      </c>
      <c r="Z88" s="275" t="s">
        <v>129</v>
      </c>
      <c r="AA88" s="276"/>
      <c r="AB88" s="276"/>
      <c r="AC88" s="276"/>
      <c r="AD88" s="276"/>
      <c r="AE88" s="276"/>
      <c r="AF88" s="276"/>
      <c r="AG88" s="17">
        <f>AG63</f>
        <v>0</v>
      </c>
      <c r="AH88" s="17">
        <f>AH63</f>
        <v>0</v>
      </c>
      <c r="AI88" s="17">
        <f>AI63</f>
        <v>0</v>
      </c>
      <c r="AJ88" s="17"/>
      <c r="AK88" s="11">
        <v>372</v>
      </c>
      <c r="AL88" s="275" t="s">
        <v>129</v>
      </c>
      <c r="AM88" s="276"/>
      <c r="AN88" s="276"/>
      <c r="AO88" s="276"/>
      <c r="AP88" s="276"/>
      <c r="AQ88" s="276"/>
      <c r="AR88" s="276"/>
      <c r="AS88" s="17">
        <f>AS63</f>
        <v>0</v>
      </c>
      <c r="AT88" s="17">
        <f>AT63</f>
        <v>35</v>
      </c>
      <c r="AU88" s="17">
        <f>AU63</f>
        <v>33</v>
      </c>
      <c r="AV88" s="17"/>
    </row>
    <row r="89" spans="1:48" ht="16.5" thickBot="1" x14ac:dyDescent="0.25">
      <c r="A89" s="11" t="s">
        <v>110</v>
      </c>
      <c r="B89" s="277" t="s">
        <v>798</v>
      </c>
      <c r="C89" s="278"/>
      <c r="D89" s="278"/>
      <c r="E89" s="278"/>
      <c r="F89" s="278"/>
      <c r="G89" s="278"/>
      <c r="H89" s="278"/>
      <c r="I89" s="102">
        <f>I81-I85</f>
        <v>-1586</v>
      </c>
      <c r="J89" s="102">
        <f>J81-J85</f>
        <v>-3125</v>
      </c>
      <c r="K89" s="102">
        <f>K81-K85</f>
        <v>-2111</v>
      </c>
      <c r="L89" s="102"/>
      <c r="M89" s="11" t="s">
        <v>390</v>
      </c>
      <c r="N89" s="277" t="s">
        <v>801</v>
      </c>
      <c r="O89" s="278"/>
      <c r="P89" s="278"/>
      <c r="Q89" s="278"/>
      <c r="R89" s="278"/>
      <c r="S89" s="278"/>
      <c r="T89" s="278"/>
      <c r="U89" s="102">
        <f>U81-U85</f>
        <v>-350</v>
      </c>
      <c r="V89" s="102">
        <f>V81-V85</f>
        <v>-920</v>
      </c>
      <c r="W89" s="102">
        <f>W81-W85</f>
        <v>-780</v>
      </c>
      <c r="X89" s="102"/>
      <c r="Y89" s="11" t="s">
        <v>486</v>
      </c>
      <c r="Z89" s="277" t="s">
        <v>803</v>
      </c>
      <c r="AA89" s="278"/>
      <c r="AB89" s="278"/>
      <c r="AC89" s="278"/>
      <c r="AD89" s="278"/>
      <c r="AE89" s="278"/>
      <c r="AF89" s="278"/>
      <c r="AG89" s="102">
        <f>AG81-AG85</f>
        <v>710</v>
      </c>
      <c r="AH89" s="102">
        <f>AH81-AH85</f>
        <v>2819</v>
      </c>
      <c r="AI89" s="102">
        <f>AI81-AI85</f>
        <v>2829</v>
      </c>
      <c r="AJ89" s="102"/>
      <c r="AK89" s="11">
        <v>373</v>
      </c>
      <c r="AL89" s="277" t="s">
        <v>842</v>
      </c>
      <c r="AM89" s="278"/>
      <c r="AN89" s="278"/>
      <c r="AO89" s="278"/>
      <c r="AP89" s="278"/>
      <c r="AQ89" s="278"/>
      <c r="AR89" s="278"/>
      <c r="AS89" s="102">
        <f>AS81-AS85</f>
        <v>-1246</v>
      </c>
      <c r="AT89" s="102">
        <f>AT81-AT85</f>
        <v>-1246</v>
      </c>
      <c r="AU89" s="102">
        <f>AU81-AU85</f>
        <v>-62</v>
      </c>
      <c r="AV89" s="102"/>
    </row>
    <row r="90" spans="1:48" ht="15" thickBot="1" x14ac:dyDescent="0.25">
      <c r="A90" s="11" t="s">
        <v>111</v>
      </c>
      <c r="B90" s="275" t="s">
        <v>128</v>
      </c>
      <c r="C90" s="276"/>
      <c r="D90" s="276"/>
      <c r="E90" s="276"/>
      <c r="F90" s="276"/>
      <c r="G90" s="276"/>
      <c r="H90" s="276"/>
      <c r="I90" s="15"/>
      <c r="J90" s="15"/>
      <c r="K90" s="15"/>
      <c r="L90" s="15"/>
      <c r="M90" s="11" t="s">
        <v>391</v>
      </c>
      <c r="N90" s="275" t="s">
        <v>128</v>
      </c>
      <c r="O90" s="276"/>
      <c r="P90" s="276"/>
      <c r="Q90" s="276"/>
      <c r="R90" s="276"/>
      <c r="S90" s="276"/>
      <c r="T90" s="276"/>
      <c r="U90" s="15"/>
      <c r="V90" s="15"/>
      <c r="W90" s="15"/>
      <c r="X90" s="15"/>
      <c r="Y90" s="11" t="s">
        <v>487</v>
      </c>
      <c r="Z90" s="275" t="s">
        <v>128</v>
      </c>
      <c r="AA90" s="276"/>
      <c r="AB90" s="276"/>
      <c r="AC90" s="276"/>
      <c r="AD90" s="276"/>
      <c r="AE90" s="276"/>
      <c r="AF90" s="276"/>
      <c r="AG90" s="15"/>
      <c r="AH90" s="15"/>
      <c r="AI90" s="15"/>
      <c r="AJ90" s="15"/>
      <c r="AK90" s="11">
        <v>374</v>
      </c>
      <c r="AL90" s="275" t="s">
        <v>128</v>
      </c>
      <c r="AM90" s="276"/>
      <c r="AN90" s="276"/>
      <c r="AO90" s="276"/>
      <c r="AP90" s="276"/>
      <c r="AQ90" s="276"/>
      <c r="AR90" s="276"/>
      <c r="AS90" s="15"/>
      <c r="AT90" s="15"/>
      <c r="AU90" s="15"/>
      <c r="AV90" s="15"/>
    </row>
    <row r="91" spans="1:48" ht="15" thickBot="1" x14ac:dyDescent="0.25">
      <c r="A91" s="11" t="s">
        <v>112</v>
      </c>
      <c r="B91" s="275" t="s">
        <v>63</v>
      </c>
      <c r="C91" s="276"/>
      <c r="D91" s="276"/>
      <c r="E91" s="276"/>
      <c r="F91" s="276"/>
      <c r="G91" s="276"/>
      <c r="H91" s="276"/>
      <c r="I91" s="17">
        <f>I83-I87</f>
        <v>-1586</v>
      </c>
      <c r="J91" s="17">
        <f>J83-J87</f>
        <v>-3090</v>
      </c>
      <c r="K91" s="17">
        <f>K83-K87</f>
        <v>-2078</v>
      </c>
      <c r="L91" s="17"/>
      <c r="M91" s="11" t="s">
        <v>392</v>
      </c>
      <c r="N91" s="275" t="s">
        <v>63</v>
      </c>
      <c r="O91" s="276"/>
      <c r="P91" s="276"/>
      <c r="Q91" s="276"/>
      <c r="R91" s="276"/>
      <c r="S91" s="276"/>
      <c r="T91" s="276"/>
      <c r="U91" s="17">
        <f>U83-U87</f>
        <v>-350</v>
      </c>
      <c r="V91" s="17">
        <f>V83-V87</f>
        <v>-920</v>
      </c>
      <c r="W91" s="17">
        <f>W83-W87</f>
        <v>-780</v>
      </c>
      <c r="X91" s="17"/>
      <c r="Y91" s="11" t="s">
        <v>488</v>
      </c>
      <c r="Z91" s="275" t="s">
        <v>63</v>
      </c>
      <c r="AA91" s="276"/>
      <c r="AB91" s="276"/>
      <c r="AC91" s="276"/>
      <c r="AD91" s="276"/>
      <c r="AE91" s="276"/>
      <c r="AF91" s="276"/>
      <c r="AG91" s="17">
        <f>AG83-AG87</f>
        <v>710</v>
      </c>
      <c r="AH91" s="17">
        <f>AH83-AH87</f>
        <v>2819</v>
      </c>
      <c r="AI91" s="17">
        <f>AI83-AI87</f>
        <v>2829</v>
      </c>
      <c r="AJ91" s="17"/>
      <c r="AK91" s="11">
        <v>375</v>
      </c>
      <c r="AL91" s="275" t="s">
        <v>63</v>
      </c>
      <c r="AM91" s="276"/>
      <c r="AN91" s="276"/>
      <c r="AO91" s="276"/>
      <c r="AP91" s="276"/>
      <c r="AQ91" s="276"/>
      <c r="AR91" s="276"/>
      <c r="AS91" s="17">
        <f>AS83-AS87</f>
        <v>-1246</v>
      </c>
      <c r="AT91" s="17">
        <f>AT83-AT87</f>
        <v>-1281</v>
      </c>
      <c r="AU91" s="17">
        <f>AU83-AU87</f>
        <v>-29</v>
      </c>
      <c r="AV91" s="17"/>
    </row>
    <row r="92" spans="1:48" ht="15" thickBot="1" x14ac:dyDescent="0.25">
      <c r="A92" s="11" t="s">
        <v>113</v>
      </c>
      <c r="B92" s="275" t="s">
        <v>129</v>
      </c>
      <c r="C92" s="276"/>
      <c r="D92" s="276"/>
      <c r="E92" s="276"/>
      <c r="F92" s="276"/>
      <c r="G92" s="276"/>
      <c r="H92" s="276"/>
      <c r="I92" s="17">
        <f t="shared" ref="I92:K92" si="65">I84-I88</f>
        <v>0</v>
      </c>
      <c r="J92" s="17">
        <f t="shared" si="65"/>
        <v>-35</v>
      </c>
      <c r="K92" s="17">
        <f t="shared" si="65"/>
        <v>-33</v>
      </c>
      <c r="L92" s="17"/>
      <c r="M92" s="11" t="s">
        <v>393</v>
      </c>
      <c r="N92" s="275" t="s">
        <v>129</v>
      </c>
      <c r="O92" s="276"/>
      <c r="P92" s="276"/>
      <c r="Q92" s="276"/>
      <c r="R92" s="276"/>
      <c r="S92" s="276"/>
      <c r="T92" s="276"/>
      <c r="U92" s="17">
        <f t="shared" ref="U92:W92" si="66">U84-U88</f>
        <v>0</v>
      </c>
      <c r="V92" s="17">
        <f t="shared" si="66"/>
        <v>0</v>
      </c>
      <c r="W92" s="17">
        <f t="shared" si="66"/>
        <v>0</v>
      </c>
      <c r="X92" s="17"/>
      <c r="Y92" s="11" t="s">
        <v>489</v>
      </c>
      <c r="Z92" s="275" t="s">
        <v>129</v>
      </c>
      <c r="AA92" s="276"/>
      <c r="AB92" s="276"/>
      <c r="AC92" s="276"/>
      <c r="AD92" s="276"/>
      <c r="AE92" s="276"/>
      <c r="AF92" s="276"/>
      <c r="AG92" s="17">
        <f t="shared" ref="AG92" si="67">AG84-AG88</f>
        <v>0</v>
      </c>
      <c r="AH92" s="17">
        <f t="shared" ref="AH92:AI92" si="68">AH84-AH88</f>
        <v>0</v>
      </c>
      <c r="AI92" s="17">
        <f t="shared" si="68"/>
        <v>0</v>
      </c>
      <c r="AJ92" s="17"/>
      <c r="AK92" s="11">
        <v>376</v>
      </c>
      <c r="AL92" s="275" t="s">
        <v>129</v>
      </c>
      <c r="AM92" s="276"/>
      <c r="AN92" s="276"/>
      <c r="AO92" s="276"/>
      <c r="AP92" s="276"/>
      <c r="AQ92" s="276"/>
      <c r="AR92" s="276"/>
      <c r="AS92" s="17">
        <f t="shared" ref="AS92:AU92" si="69">AS84-AS88</f>
        <v>0</v>
      </c>
      <c r="AT92" s="17">
        <f t="shared" si="69"/>
        <v>-35</v>
      </c>
      <c r="AU92" s="17">
        <f t="shared" si="69"/>
        <v>-33</v>
      </c>
      <c r="AV92" s="17"/>
    </row>
    <row r="93" spans="1:48" ht="15.75" customHeight="1" thickBot="1" x14ac:dyDescent="0.25">
      <c r="A93" s="11" t="s">
        <v>114</v>
      </c>
      <c r="B93" s="279"/>
      <c r="C93" s="280"/>
      <c r="D93" s="280"/>
      <c r="E93" s="280"/>
      <c r="F93" s="280"/>
      <c r="G93" s="280"/>
      <c r="H93" s="280"/>
      <c r="I93" s="281"/>
      <c r="J93" s="281"/>
      <c r="K93" s="137"/>
      <c r="L93" s="137"/>
      <c r="M93" s="11" t="s">
        <v>394</v>
      </c>
      <c r="N93" s="279"/>
      <c r="O93" s="280"/>
      <c r="P93" s="280"/>
      <c r="Q93" s="280"/>
      <c r="R93" s="280"/>
      <c r="S93" s="280"/>
      <c r="T93" s="280"/>
      <c r="U93" s="281"/>
      <c r="V93" s="281"/>
      <c r="W93" s="137"/>
      <c r="X93" s="137"/>
      <c r="Y93" s="11" t="s">
        <v>490</v>
      </c>
      <c r="Z93" s="279"/>
      <c r="AA93" s="280"/>
      <c r="AB93" s="280"/>
      <c r="AC93" s="280"/>
      <c r="AD93" s="280"/>
      <c r="AE93" s="280"/>
      <c r="AF93" s="280"/>
      <c r="AG93" s="281"/>
      <c r="AH93" s="281"/>
      <c r="AI93" s="137"/>
      <c r="AJ93" s="137"/>
      <c r="AK93" s="11">
        <v>377</v>
      </c>
      <c r="AL93" s="279"/>
      <c r="AM93" s="280"/>
      <c r="AN93" s="280"/>
      <c r="AO93" s="280"/>
      <c r="AP93" s="280"/>
      <c r="AQ93" s="280"/>
      <c r="AR93" s="280"/>
      <c r="AS93" s="281"/>
      <c r="AT93" s="281"/>
      <c r="AU93" s="137"/>
      <c r="AV93" s="137"/>
    </row>
    <row r="94" spans="1:48" ht="15.75" thickBot="1" x14ac:dyDescent="0.25">
      <c r="A94" s="11" t="s">
        <v>115</v>
      </c>
      <c r="B94" s="273" t="s">
        <v>130</v>
      </c>
      <c r="C94" s="274"/>
      <c r="D94" s="274"/>
      <c r="E94" s="274"/>
      <c r="F94" s="274"/>
      <c r="G94" s="274"/>
      <c r="H94" s="274"/>
      <c r="I94" s="284">
        <f>SUM(I95:I96)</f>
        <v>0</v>
      </c>
      <c r="J94" s="105">
        <f>SUM(J95:J96)</f>
        <v>0</v>
      </c>
      <c r="K94" s="105">
        <f>SUM(K95:K96)</f>
        <v>0</v>
      </c>
      <c r="L94" s="105"/>
      <c r="M94" s="11" t="s">
        <v>395</v>
      </c>
      <c r="N94" s="273" t="s">
        <v>130</v>
      </c>
      <c r="O94" s="274"/>
      <c r="P94" s="274"/>
      <c r="Q94" s="274"/>
      <c r="R94" s="274"/>
      <c r="S94" s="274"/>
      <c r="T94" s="274"/>
      <c r="U94" s="284">
        <f>SUM(U95:U96)</f>
        <v>0</v>
      </c>
      <c r="V94" s="105">
        <f>SUM(V95:V96)</f>
        <v>0</v>
      </c>
      <c r="W94" s="105">
        <f>SUM(W95:W96)</f>
        <v>0</v>
      </c>
      <c r="X94" s="105"/>
      <c r="Y94" s="11" t="s">
        <v>491</v>
      </c>
      <c r="Z94" s="273" t="s">
        <v>130</v>
      </c>
      <c r="AA94" s="274"/>
      <c r="AB94" s="274"/>
      <c r="AC94" s="274"/>
      <c r="AD94" s="274"/>
      <c r="AE94" s="274"/>
      <c r="AF94" s="274"/>
      <c r="AG94" s="284">
        <f>SUM(AG95:AG96)</f>
        <v>1246</v>
      </c>
      <c r="AH94" s="105">
        <f>SUM(AH95:AH96)</f>
        <v>1246</v>
      </c>
      <c r="AI94" s="105">
        <f>SUM(AI95:AI96)</f>
        <v>1246</v>
      </c>
      <c r="AJ94" s="105"/>
      <c r="AK94" s="11">
        <v>378</v>
      </c>
      <c r="AL94" s="273" t="s">
        <v>130</v>
      </c>
      <c r="AM94" s="274"/>
      <c r="AN94" s="274"/>
      <c r="AO94" s="274"/>
      <c r="AP94" s="274"/>
      <c r="AQ94" s="274"/>
      <c r="AR94" s="274"/>
      <c r="AS94" s="284">
        <f>SUM(AS95:AS96)</f>
        <v>1246</v>
      </c>
      <c r="AT94" s="105">
        <f>SUM(AT95:AT96)</f>
        <v>1246</v>
      </c>
      <c r="AU94" s="105">
        <f>SUM(AU95:AU96)</f>
        <v>1246</v>
      </c>
      <c r="AV94" s="105"/>
    </row>
    <row r="95" spans="1:48" ht="15" thickBot="1" x14ac:dyDescent="0.25">
      <c r="A95" s="11" t="s">
        <v>116</v>
      </c>
      <c r="B95" s="275" t="s">
        <v>159</v>
      </c>
      <c r="C95" s="276"/>
      <c r="D95" s="276"/>
      <c r="E95" s="276"/>
      <c r="F95" s="276"/>
      <c r="G95" s="276"/>
      <c r="H95" s="276"/>
      <c r="I95" s="285">
        <f t="shared" ref="I95:K96" si="70">I45</f>
        <v>0</v>
      </c>
      <c r="J95" s="107">
        <f t="shared" si="70"/>
        <v>0</v>
      </c>
      <c r="K95" s="107">
        <f t="shared" si="70"/>
        <v>0</v>
      </c>
      <c r="L95" s="107"/>
      <c r="M95" s="11" t="s">
        <v>396</v>
      </c>
      <c r="N95" s="275" t="s">
        <v>159</v>
      </c>
      <c r="O95" s="276"/>
      <c r="P95" s="276"/>
      <c r="Q95" s="276"/>
      <c r="R95" s="276"/>
      <c r="S95" s="276"/>
      <c r="T95" s="276"/>
      <c r="U95" s="285">
        <f t="shared" ref="U95:W96" si="71">U45</f>
        <v>0</v>
      </c>
      <c r="V95" s="107">
        <f t="shared" si="71"/>
        <v>0</v>
      </c>
      <c r="W95" s="107">
        <f t="shared" si="71"/>
        <v>0</v>
      </c>
      <c r="X95" s="107"/>
      <c r="Y95" s="11" t="s">
        <v>492</v>
      </c>
      <c r="Z95" s="275" t="s">
        <v>159</v>
      </c>
      <c r="AA95" s="276"/>
      <c r="AB95" s="276"/>
      <c r="AC95" s="276"/>
      <c r="AD95" s="276"/>
      <c r="AE95" s="276"/>
      <c r="AF95" s="276"/>
      <c r="AG95" s="285">
        <f t="shared" ref="AG95:AI96" si="72">AG45</f>
        <v>1246</v>
      </c>
      <c r="AH95" s="107">
        <f t="shared" si="72"/>
        <v>1246</v>
      </c>
      <c r="AI95" s="107">
        <f t="shared" si="72"/>
        <v>1246</v>
      </c>
      <c r="AJ95" s="107"/>
      <c r="AK95" s="11">
        <v>379</v>
      </c>
      <c r="AL95" s="275" t="s">
        <v>159</v>
      </c>
      <c r="AM95" s="276"/>
      <c r="AN95" s="276"/>
      <c r="AO95" s="276"/>
      <c r="AP95" s="276"/>
      <c r="AQ95" s="276"/>
      <c r="AR95" s="276"/>
      <c r="AS95" s="285">
        <f t="shared" ref="AS95:AU95" si="73">AS45</f>
        <v>1246</v>
      </c>
      <c r="AT95" s="107">
        <f t="shared" si="73"/>
        <v>1246</v>
      </c>
      <c r="AU95" s="107">
        <f t="shared" si="73"/>
        <v>1246</v>
      </c>
      <c r="AV95" s="107"/>
    </row>
    <row r="96" spans="1:48" ht="15" thickBot="1" x14ac:dyDescent="0.25">
      <c r="A96" s="11" t="s">
        <v>117</v>
      </c>
      <c r="B96" s="275" t="s">
        <v>160</v>
      </c>
      <c r="C96" s="276"/>
      <c r="D96" s="276"/>
      <c r="E96" s="276"/>
      <c r="F96" s="276"/>
      <c r="G96" s="276"/>
      <c r="H96" s="276"/>
      <c r="I96" s="285">
        <f t="shared" si="70"/>
        <v>0</v>
      </c>
      <c r="J96" s="107">
        <f t="shared" si="70"/>
        <v>0</v>
      </c>
      <c r="K96" s="107">
        <f t="shared" si="70"/>
        <v>0</v>
      </c>
      <c r="L96" s="107"/>
      <c r="M96" s="11" t="s">
        <v>397</v>
      </c>
      <c r="N96" s="275" t="s">
        <v>160</v>
      </c>
      <c r="O96" s="276"/>
      <c r="P96" s="276"/>
      <c r="Q96" s="276"/>
      <c r="R96" s="276"/>
      <c r="S96" s="276"/>
      <c r="T96" s="276"/>
      <c r="U96" s="285">
        <f t="shared" si="71"/>
        <v>0</v>
      </c>
      <c r="V96" s="107">
        <f t="shared" si="71"/>
        <v>0</v>
      </c>
      <c r="W96" s="107">
        <f t="shared" si="71"/>
        <v>0</v>
      </c>
      <c r="X96" s="107"/>
      <c r="Y96" s="11" t="s">
        <v>493</v>
      </c>
      <c r="Z96" s="275" t="s">
        <v>160</v>
      </c>
      <c r="AA96" s="276"/>
      <c r="AB96" s="276"/>
      <c r="AC96" s="276"/>
      <c r="AD96" s="276"/>
      <c r="AE96" s="276"/>
      <c r="AF96" s="276"/>
      <c r="AG96" s="285">
        <f t="shared" si="72"/>
        <v>0</v>
      </c>
      <c r="AH96" s="107">
        <f t="shared" si="72"/>
        <v>0</v>
      </c>
      <c r="AI96" s="107">
        <f t="shared" si="72"/>
        <v>0</v>
      </c>
      <c r="AJ96" s="107"/>
      <c r="AK96" s="11">
        <v>380</v>
      </c>
      <c r="AL96" s="275" t="s">
        <v>160</v>
      </c>
      <c r="AM96" s="276"/>
      <c r="AN96" s="276"/>
      <c r="AO96" s="276"/>
      <c r="AP96" s="276"/>
      <c r="AQ96" s="276"/>
      <c r="AR96" s="276"/>
      <c r="AS96" s="285">
        <f t="shared" ref="AS96:AU96" si="74">AS46</f>
        <v>0</v>
      </c>
      <c r="AT96" s="107">
        <f t="shared" si="74"/>
        <v>0</v>
      </c>
      <c r="AU96" s="107">
        <f t="shared" si="74"/>
        <v>0</v>
      </c>
      <c r="AV96" s="107"/>
    </row>
    <row r="97" spans="1:48" ht="15.75" thickBot="1" x14ac:dyDescent="0.25">
      <c r="A97" s="11" t="s">
        <v>118</v>
      </c>
      <c r="B97" s="273" t="s">
        <v>131</v>
      </c>
      <c r="C97" s="274"/>
      <c r="D97" s="274"/>
      <c r="E97" s="274"/>
      <c r="F97" s="274"/>
      <c r="G97" s="274"/>
      <c r="H97" s="274"/>
      <c r="I97" s="284"/>
      <c r="J97" s="105"/>
      <c r="K97" s="105"/>
      <c r="L97" s="105"/>
      <c r="M97" s="11" t="s">
        <v>398</v>
      </c>
      <c r="N97" s="273" t="s">
        <v>131</v>
      </c>
      <c r="O97" s="274"/>
      <c r="P97" s="274"/>
      <c r="Q97" s="274"/>
      <c r="R97" s="274"/>
      <c r="S97" s="274"/>
      <c r="T97" s="274"/>
      <c r="U97" s="284"/>
      <c r="V97" s="105"/>
      <c r="W97" s="105"/>
      <c r="X97" s="105"/>
      <c r="Y97" s="11" t="s">
        <v>494</v>
      </c>
      <c r="Z97" s="273" t="s">
        <v>131</v>
      </c>
      <c r="AA97" s="274"/>
      <c r="AB97" s="274"/>
      <c r="AC97" s="274"/>
      <c r="AD97" s="274"/>
      <c r="AE97" s="274"/>
      <c r="AF97" s="274"/>
      <c r="AG97" s="284"/>
      <c r="AH97" s="105"/>
      <c r="AI97" s="105"/>
      <c r="AJ97" s="105"/>
      <c r="AK97" s="11">
        <v>381</v>
      </c>
      <c r="AL97" s="273" t="s">
        <v>131</v>
      </c>
      <c r="AM97" s="274"/>
      <c r="AN97" s="274"/>
      <c r="AO97" s="274"/>
      <c r="AP97" s="274"/>
      <c r="AQ97" s="274"/>
      <c r="AR97" s="274"/>
      <c r="AS97" s="284"/>
      <c r="AT97" s="105"/>
      <c r="AU97" s="105"/>
      <c r="AV97" s="105"/>
    </row>
    <row r="98" spans="1:48" ht="15.75" thickBot="1" x14ac:dyDescent="0.25">
      <c r="A98" s="11" t="s">
        <v>119</v>
      </c>
      <c r="B98" s="275" t="s">
        <v>140</v>
      </c>
      <c r="C98" s="276"/>
      <c r="D98" s="276"/>
      <c r="E98" s="276"/>
      <c r="F98" s="276"/>
      <c r="G98" s="276"/>
      <c r="H98" s="276"/>
      <c r="I98" s="286"/>
      <c r="J98" s="103"/>
      <c r="K98" s="103"/>
      <c r="L98" s="103"/>
      <c r="M98" s="11" t="s">
        <v>399</v>
      </c>
      <c r="N98" s="275" t="s">
        <v>140</v>
      </c>
      <c r="O98" s="276"/>
      <c r="P98" s="276"/>
      <c r="Q98" s="276"/>
      <c r="R98" s="276"/>
      <c r="S98" s="276"/>
      <c r="T98" s="276"/>
      <c r="U98" s="286"/>
      <c r="V98" s="103"/>
      <c r="W98" s="103"/>
      <c r="X98" s="103"/>
      <c r="Y98" s="11" t="s">
        <v>495</v>
      </c>
      <c r="Z98" s="275" t="s">
        <v>140</v>
      </c>
      <c r="AA98" s="276"/>
      <c r="AB98" s="276"/>
      <c r="AC98" s="276"/>
      <c r="AD98" s="276"/>
      <c r="AE98" s="276"/>
      <c r="AF98" s="276"/>
      <c r="AG98" s="286"/>
      <c r="AH98" s="103"/>
      <c r="AI98" s="103"/>
      <c r="AJ98" s="103"/>
      <c r="AK98" s="11">
        <v>382</v>
      </c>
      <c r="AL98" s="275" t="s">
        <v>140</v>
      </c>
      <c r="AM98" s="276"/>
      <c r="AN98" s="276"/>
      <c r="AO98" s="276"/>
      <c r="AP98" s="276"/>
      <c r="AQ98" s="276"/>
      <c r="AR98" s="276"/>
      <c r="AS98" s="286"/>
      <c r="AT98" s="103"/>
      <c r="AU98" s="103"/>
      <c r="AV98" s="103"/>
    </row>
    <row r="99" spans="1:48" ht="15" thickBot="1" x14ac:dyDescent="0.25">
      <c r="A99" s="11" t="s">
        <v>120</v>
      </c>
      <c r="B99" s="275" t="s">
        <v>157</v>
      </c>
      <c r="C99" s="276"/>
      <c r="D99" s="276"/>
      <c r="E99" s="276"/>
      <c r="F99" s="276"/>
      <c r="G99" s="276"/>
      <c r="H99" s="276"/>
      <c r="I99" s="287"/>
      <c r="J99" s="104"/>
      <c r="K99" s="104"/>
      <c r="L99" s="104"/>
      <c r="M99" s="11" t="s">
        <v>400</v>
      </c>
      <c r="N99" s="275" t="s">
        <v>157</v>
      </c>
      <c r="O99" s="276"/>
      <c r="P99" s="276"/>
      <c r="Q99" s="276"/>
      <c r="R99" s="276"/>
      <c r="S99" s="276"/>
      <c r="T99" s="276"/>
      <c r="U99" s="287"/>
      <c r="V99" s="104"/>
      <c r="W99" s="104"/>
      <c r="X99" s="104"/>
      <c r="Y99" s="11" t="s">
        <v>496</v>
      </c>
      <c r="Z99" s="275" t="s">
        <v>157</v>
      </c>
      <c r="AA99" s="276"/>
      <c r="AB99" s="276"/>
      <c r="AC99" s="276"/>
      <c r="AD99" s="276"/>
      <c r="AE99" s="276"/>
      <c r="AF99" s="276"/>
      <c r="AG99" s="287"/>
      <c r="AH99" s="104"/>
      <c r="AI99" s="104"/>
      <c r="AJ99" s="104"/>
      <c r="AK99" s="11">
        <v>383</v>
      </c>
      <c r="AL99" s="275" t="s">
        <v>157</v>
      </c>
      <c r="AM99" s="276"/>
      <c r="AN99" s="276"/>
      <c r="AO99" s="276"/>
      <c r="AP99" s="276"/>
      <c r="AQ99" s="276"/>
      <c r="AR99" s="276"/>
      <c r="AS99" s="287"/>
      <c r="AT99" s="104"/>
      <c r="AU99" s="104"/>
      <c r="AV99" s="104"/>
    </row>
    <row r="100" spans="1:48" ht="16.5" thickBot="1" x14ac:dyDescent="0.25">
      <c r="A100" s="11" t="s">
        <v>121</v>
      </c>
      <c r="B100" s="277" t="s">
        <v>132</v>
      </c>
      <c r="C100" s="278"/>
      <c r="D100" s="278"/>
      <c r="E100" s="278"/>
      <c r="F100" s="278"/>
      <c r="G100" s="278"/>
      <c r="H100" s="278"/>
      <c r="I100" s="288">
        <f>SUM(I89,I94,I97)</f>
        <v>-1586</v>
      </c>
      <c r="J100" s="106">
        <f>SUM(J89,J94,J97)</f>
        <v>-3125</v>
      </c>
      <c r="K100" s="106">
        <f>SUM(K89,K94,K97)</f>
        <v>-2111</v>
      </c>
      <c r="L100" s="106"/>
      <c r="M100" s="11" t="s">
        <v>401</v>
      </c>
      <c r="N100" s="277" t="s">
        <v>132</v>
      </c>
      <c r="O100" s="278"/>
      <c r="P100" s="278"/>
      <c r="Q100" s="278"/>
      <c r="R100" s="278"/>
      <c r="S100" s="278"/>
      <c r="T100" s="278"/>
      <c r="U100" s="288">
        <f>SUM(U89,U94,U97)</f>
        <v>-350</v>
      </c>
      <c r="V100" s="106">
        <f>SUM(V89,V94,V97)</f>
        <v>-920</v>
      </c>
      <c r="W100" s="106">
        <f>SUM(W89,W94,W97)</f>
        <v>-780</v>
      </c>
      <c r="X100" s="106"/>
      <c r="Y100" s="11" t="s">
        <v>497</v>
      </c>
      <c r="Z100" s="277" t="s">
        <v>132</v>
      </c>
      <c r="AA100" s="278"/>
      <c r="AB100" s="278"/>
      <c r="AC100" s="278"/>
      <c r="AD100" s="278"/>
      <c r="AE100" s="278"/>
      <c r="AF100" s="278"/>
      <c r="AG100" s="288">
        <f>SUM(AG89,AG94,AG97)</f>
        <v>1956</v>
      </c>
      <c r="AH100" s="106">
        <f>SUM(AH89,AH94,AH97)</f>
        <v>4065</v>
      </c>
      <c r="AI100" s="106">
        <f>SUM(AI89,AI94,AI97)</f>
        <v>4075</v>
      </c>
      <c r="AJ100" s="106"/>
      <c r="AK100" s="11">
        <v>384</v>
      </c>
      <c r="AL100" s="277" t="s">
        <v>132</v>
      </c>
      <c r="AM100" s="278"/>
      <c r="AN100" s="278"/>
      <c r="AO100" s="278"/>
      <c r="AP100" s="278"/>
      <c r="AQ100" s="278"/>
      <c r="AR100" s="278"/>
      <c r="AS100" s="288">
        <f>SUM(AS89,AS94,AS97)</f>
        <v>0</v>
      </c>
      <c r="AT100" s="106">
        <f>SUM(AT89,AT94,AT97)</f>
        <v>0</v>
      </c>
      <c r="AU100" s="106">
        <f>SUM(AU89,AU94,AU97)</f>
        <v>1184</v>
      </c>
      <c r="AV100" s="106"/>
    </row>
  </sheetData>
  <mergeCells count="40">
    <mergeCell ref="AM41:AR41"/>
    <mergeCell ref="AL49:AR49"/>
    <mergeCell ref="AL51:AR51"/>
    <mergeCell ref="AO78:AR78"/>
    <mergeCell ref="AL79:AV79"/>
    <mergeCell ref="AO4:AR4"/>
    <mergeCell ref="AL5:AV5"/>
    <mergeCell ref="AL6:AR6"/>
    <mergeCell ref="AO9:AR9"/>
    <mergeCell ref="AL40:AR40"/>
    <mergeCell ref="B79:L79"/>
    <mergeCell ref="N79:X79"/>
    <mergeCell ref="Z79:AJ79"/>
    <mergeCell ref="E78:H78"/>
    <mergeCell ref="E9:H9"/>
    <mergeCell ref="B40:H40"/>
    <mergeCell ref="C41:H41"/>
    <mergeCell ref="Q9:T9"/>
    <mergeCell ref="N40:T40"/>
    <mergeCell ref="O41:T41"/>
    <mergeCell ref="N49:T49"/>
    <mergeCell ref="N51:T51"/>
    <mergeCell ref="B51:H51"/>
    <mergeCell ref="B49:H49"/>
    <mergeCell ref="Q78:T78"/>
    <mergeCell ref="AC9:AF9"/>
    <mergeCell ref="Z40:AF40"/>
    <mergeCell ref="AA41:AF41"/>
    <mergeCell ref="Z49:AF49"/>
    <mergeCell ref="Z51:AF51"/>
    <mergeCell ref="AC78:AF78"/>
    <mergeCell ref="B5:L5"/>
    <mergeCell ref="N5:X5"/>
    <mergeCell ref="Z5:AJ5"/>
    <mergeCell ref="AC4:AF4"/>
    <mergeCell ref="Z6:AF6"/>
    <mergeCell ref="E4:H4"/>
    <mergeCell ref="B6:H6"/>
    <mergeCell ref="Q4:T4"/>
    <mergeCell ref="N6:T6"/>
  </mergeCells>
  <printOptions horizontalCentered="1"/>
  <pageMargins left="0.70866141732283472" right="0.70866141732283472" top="0.74803149606299213" bottom="0.74803149606299213" header="0.31496062992125984" footer="0.31496062992125984"/>
  <pageSetup paperSize="8" scale="59" firstPageNumber="3" orientation="portrait" r:id="rId1"/>
  <headerFooter>
    <oddFooter>&amp;L&amp;D&amp;C&amp;P</oddFooter>
  </headerFooter>
  <colBreaks count="2" manualBreakCount="2">
    <brk id="12" max="99" man="1"/>
    <brk id="24"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2183-000C-45C0-BE08-4C183443CC27}">
  <dimension ref="A1:AP21"/>
  <sheetViews>
    <sheetView showZeros="0" view="pageBreakPreview" zoomScale="75" zoomScaleNormal="100" zoomScaleSheetLayoutView="75" workbookViewId="0">
      <selection activeCell="H1" sqref="H1"/>
    </sheetView>
  </sheetViews>
  <sheetFormatPr defaultColWidth="9.140625" defaultRowHeight="12.75" x14ac:dyDescent="0.2"/>
  <cols>
    <col min="1" max="1" width="9.140625" style="138"/>
    <col min="2" max="2" width="38.5703125" style="138" customWidth="1"/>
    <col min="3" max="8" width="8.7109375" style="139" customWidth="1"/>
    <col min="9" max="10" width="8.7109375" style="138" customWidth="1"/>
    <col min="11" max="16384" width="9.140625" style="138"/>
  </cols>
  <sheetData>
    <row r="1" spans="1:42" x14ac:dyDescent="0.2">
      <c r="H1" s="140" t="s">
        <v>882</v>
      </c>
    </row>
    <row r="2" spans="1:42" x14ac:dyDescent="0.2">
      <c r="H2" s="140"/>
    </row>
    <row r="3" spans="1:42" x14ac:dyDescent="0.2">
      <c r="H3" s="140"/>
    </row>
    <row r="4" spans="1:42" s="142" customFormat="1" ht="68.25" customHeight="1" x14ac:dyDescent="0.15">
      <c r="A4" s="651" t="s">
        <v>847</v>
      </c>
      <c r="B4" s="651"/>
      <c r="C4" s="651"/>
      <c r="D4" s="651"/>
      <c r="E4" s="651"/>
      <c r="F4" s="651"/>
      <c r="G4" s="651"/>
      <c r="H4" s="651"/>
      <c r="I4" s="141"/>
    </row>
    <row r="5" spans="1:42" s="142" customFormat="1" ht="50.1" customHeight="1" x14ac:dyDescent="0.15">
      <c r="A5" s="143"/>
      <c r="B5" s="143"/>
      <c r="C5" s="143"/>
      <c r="D5" s="143"/>
      <c r="E5" s="143"/>
      <c r="F5" s="143"/>
      <c r="G5" s="143"/>
      <c r="H5" s="143"/>
      <c r="I5" s="141"/>
    </row>
    <row r="6" spans="1:42" s="142" customFormat="1" ht="50.1" customHeight="1" thickBot="1" x14ac:dyDescent="0.2">
      <c r="A6" s="143"/>
      <c r="B6" s="143"/>
      <c r="C6" s="143"/>
      <c r="D6" s="143"/>
      <c r="E6" s="143"/>
      <c r="F6" s="143"/>
      <c r="G6" s="143"/>
      <c r="H6" s="143"/>
      <c r="I6" s="141"/>
    </row>
    <row r="7" spans="1:42" s="8" customFormat="1" ht="15" thickBot="1" x14ac:dyDescent="0.25">
      <c r="A7" s="144"/>
      <c r="B7" s="145" t="s">
        <v>2</v>
      </c>
      <c r="C7" s="145" t="s">
        <v>3</v>
      </c>
      <c r="D7" s="145" t="s">
        <v>4</v>
      </c>
      <c r="E7" s="145" t="s">
        <v>5</v>
      </c>
      <c r="F7" s="145" t="s">
        <v>6</v>
      </c>
      <c r="G7" s="145" t="s">
        <v>86</v>
      </c>
      <c r="H7" s="146" t="s">
        <v>87</v>
      </c>
      <c r="I7" s="145" t="s">
        <v>246</v>
      </c>
      <c r="J7" s="146" t="s">
        <v>290</v>
      </c>
    </row>
    <row r="8" spans="1:42" s="148" customFormat="1" ht="37.5" customHeight="1" thickBot="1" x14ac:dyDescent="0.3">
      <c r="A8" s="147" t="s">
        <v>7</v>
      </c>
      <c r="B8" s="652" t="s">
        <v>237</v>
      </c>
      <c r="C8" s="648" t="s">
        <v>238</v>
      </c>
      <c r="D8" s="649"/>
      <c r="E8" s="648" t="s">
        <v>239</v>
      </c>
      <c r="F8" s="649"/>
      <c r="G8" s="648" t="s">
        <v>845</v>
      </c>
      <c r="H8" s="649"/>
      <c r="I8" s="644" t="s">
        <v>84</v>
      </c>
      <c r="J8" s="645"/>
    </row>
    <row r="9" spans="1:42" s="148" customFormat="1" ht="103.5" customHeight="1" thickBot="1" x14ac:dyDescent="0.3">
      <c r="A9" s="147" t="s">
        <v>8</v>
      </c>
      <c r="B9" s="652"/>
      <c r="C9" s="650" t="s">
        <v>240</v>
      </c>
      <c r="D9" s="649"/>
      <c r="E9" s="650" t="s">
        <v>241</v>
      </c>
      <c r="F9" s="649"/>
      <c r="G9" s="650" t="s">
        <v>846</v>
      </c>
      <c r="H9" s="649"/>
      <c r="I9" s="646"/>
      <c r="J9" s="647"/>
    </row>
    <row r="10" spans="1:42" s="148" customFormat="1" ht="78" customHeight="1" thickBot="1" x14ac:dyDescent="0.3">
      <c r="A10" s="147" t="s">
        <v>9</v>
      </c>
      <c r="B10" s="149"/>
      <c r="C10" s="150" t="s">
        <v>242</v>
      </c>
      <c r="D10" s="150" t="s">
        <v>243</v>
      </c>
      <c r="E10" s="150" t="s">
        <v>242</v>
      </c>
      <c r="F10" s="150" t="s">
        <v>243</v>
      </c>
      <c r="G10" s="150" t="s">
        <v>242</v>
      </c>
      <c r="H10" s="150" t="s">
        <v>243</v>
      </c>
      <c r="I10" s="150" t="s">
        <v>242</v>
      </c>
      <c r="J10" s="150" t="s">
        <v>243</v>
      </c>
    </row>
    <row r="11" spans="1:42" s="148" customFormat="1" ht="39.75" customHeight="1" x14ac:dyDescent="0.2">
      <c r="A11" s="147" t="s">
        <v>10</v>
      </c>
      <c r="B11" s="151"/>
      <c r="C11" s="152"/>
      <c r="D11" s="152"/>
      <c r="E11" s="152"/>
      <c r="F11" s="152"/>
      <c r="G11" s="152"/>
      <c r="H11" s="153"/>
      <c r="I11" s="152"/>
      <c r="J11" s="153"/>
    </row>
    <row r="12" spans="1:42" s="157" customFormat="1" ht="26.25" customHeight="1" x14ac:dyDescent="0.2">
      <c r="A12" s="147" t="s">
        <v>11</v>
      </c>
      <c r="B12" s="154"/>
      <c r="C12" s="155"/>
      <c r="D12" s="155"/>
      <c r="E12" s="155"/>
      <c r="F12" s="155"/>
      <c r="G12" s="155"/>
      <c r="H12" s="156"/>
      <c r="I12" s="155"/>
      <c r="J12" s="156"/>
      <c r="K12" s="158"/>
      <c r="L12" s="158"/>
      <c r="M12" s="158"/>
      <c r="N12" s="158"/>
      <c r="O12" s="158"/>
      <c r="P12" s="158"/>
      <c r="Q12" s="158"/>
      <c r="R12" s="158"/>
      <c r="S12" s="158"/>
      <c r="T12" s="158"/>
      <c r="U12" s="158"/>
      <c r="V12" s="158"/>
      <c r="W12" s="158"/>
      <c r="X12" s="158"/>
      <c r="Y12" s="158"/>
      <c r="Z12" s="158"/>
      <c r="AA12" s="158"/>
      <c r="AB12" s="158"/>
      <c r="AC12" s="158"/>
      <c r="AD12" s="159"/>
      <c r="AE12" s="159"/>
      <c r="AF12" s="159"/>
      <c r="AG12" s="159"/>
      <c r="AH12" s="159"/>
      <c r="AI12" s="159"/>
      <c r="AJ12" s="159"/>
      <c r="AK12" s="159"/>
      <c r="AL12" s="159"/>
      <c r="AM12" s="159"/>
      <c r="AN12" s="159"/>
      <c r="AO12" s="159"/>
      <c r="AP12" s="159"/>
    </row>
    <row r="13" spans="1:42" s="157" customFormat="1" ht="26.25" customHeight="1" x14ac:dyDescent="0.2">
      <c r="A13" s="147" t="s">
        <v>12</v>
      </c>
      <c r="B13" s="154"/>
      <c r="C13" s="155"/>
      <c r="D13" s="155"/>
      <c r="E13" s="155"/>
      <c r="F13" s="155"/>
      <c r="G13" s="155"/>
      <c r="H13" s="156"/>
      <c r="I13" s="155"/>
      <c r="J13" s="156"/>
      <c r="K13" s="158"/>
      <c r="L13" s="158"/>
      <c r="M13" s="158"/>
      <c r="N13" s="158"/>
      <c r="O13" s="158"/>
      <c r="P13" s="158"/>
      <c r="Q13" s="158"/>
      <c r="R13" s="158"/>
      <c r="S13" s="158"/>
      <c r="T13" s="158"/>
      <c r="U13" s="158"/>
      <c r="V13" s="158"/>
      <c r="W13" s="158"/>
      <c r="X13" s="158"/>
      <c r="Y13" s="158"/>
      <c r="Z13" s="158"/>
      <c r="AA13" s="158"/>
      <c r="AB13" s="158"/>
      <c r="AC13" s="158"/>
      <c r="AD13" s="159"/>
      <c r="AE13" s="159"/>
      <c r="AF13" s="159"/>
      <c r="AG13" s="159"/>
      <c r="AH13" s="159"/>
      <c r="AI13" s="159"/>
      <c r="AJ13" s="159"/>
      <c r="AK13" s="159"/>
      <c r="AL13" s="159"/>
      <c r="AM13" s="159"/>
      <c r="AN13" s="159"/>
      <c r="AO13" s="159"/>
      <c r="AP13" s="159"/>
    </row>
    <row r="14" spans="1:42" s="157" customFormat="1" ht="26.25" customHeight="1" x14ac:dyDescent="0.2">
      <c r="A14" s="147" t="s">
        <v>13</v>
      </c>
      <c r="B14" s="154"/>
      <c r="C14" s="155"/>
      <c r="D14" s="155"/>
      <c r="E14" s="155"/>
      <c r="F14" s="155"/>
      <c r="G14" s="155"/>
      <c r="H14" s="156"/>
      <c r="I14" s="155"/>
      <c r="J14" s="156"/>
      <c r="K14" s="158"/>
      <c r="L14" s="158"/>
      <c r="M14" s="158"/>
      <c r="N14" s="158"/>
      <c r="O14" s="158"/>
      <c r="P14" s="158"/>
      <c r="Q14" s="158"/>
      <c r="R14" s="158"/>
      <c r="S14" s="158"/>
      <c r="T14" s="158"/>
      <c r="U14" s="158"/>
      <c r="V14" s="158"/>
      <c r="W14" s="158"/>
      <c r="X14" s="158"/>
      <c r="Y14" s="158"/>
      <c r="Z14" s="158"/>
      <c r="AA14" s="158"/>
      <c r="AB14" s="158"/>
      <c r="AC14" s="158"/>
      <c r="AD14" s="159"/>
      <c r="AE14" s="159"/>
      <c r="AF14" s="159"/>
      <c r="AG14" s="159"/>
      <c r="AH14" s="159"/>
      <c r="AI14" s="159"/>
      <c r="AJ14" s="159"/>
      <c r="AK14" s="159"/>
      <c r="AL14" s="159"/>
      <c r="AM14" s="159"/>
      <c r="AN14" s="159"/>
      <c r="AO14" s="159"/>
      <c r="AP14" s="159"/>
    </row>
    <row r="15" spans="1:42" s="157" customFormat="1" ht="26.25" customHeight="1" x14ac:dyDescent="0.2">
      <c r="A15" s="147" t="s">
        <v>14</v>
      </c>
      <c r="B15" s="154"/>
      <c r="C15" s="155"/>
      <c r="D15" s="155"/>
      <c r="E15" s="155"/>
      <c r="F15" s="155"/>
      <c r="G15" s="155"/>
      <c r="H15" s="156"/>
      <c r="I15" s="155"/>
      <c r="J15" s="156"/>
      <c r="K15" s="158"/>
      <c r="L15" s="158"/>
      <c r="M15" s="158"/>
      <c r="N15" s="158"/>
      <c r="O15" s="158"/>
      <c r="P15" s="158"/>
      <c r="Q15" s="158"/>
      <c r="R15" s="158"/>
      <c r="S15" s="158"/>
      <c r="T15" s="158"/>
      <c r="U15" s="158"/>
      <c r="V15" s="158"/>
      <c r="W15" s="158"/>
      <c r="X15" s="158"/>
      <c r="Y15" s="158"/>
      <c r="Z15" s="158"/>
      <c r="AA15" s="158"/>
      <c r="AB15" s="158"/>
      <c r="AC15" s="158"/>
      <c r="AD15" s="159"/>
      <c r="AE15" s="159"/>
      <c r="AF15" s="159"/>
      <c r="AG15" s="159"/>
      <c r="AH15" s="159"/>
      <c r="AI15" s="159"/>
      <c r="AJ15" s="159"/>
      <c r="AK15" s="159"/>
      <c r="AL15" s="159"/>
      <c r="AM15" s="159"/>
      <c r="AN15" s="159"/>
      <c r="AO15" s="159"/>
      <c r="AP15" s="159"/>
    </row>
    <row r="16" spans="1:42" s="157" customFormat="1" ht="26.25" customHeight="1" x14ac:dyDescent="0.2">
      <c r="A16" s="147" t="s">
        <v>15</v>
      </c>
      <c r="B16" s="154"/>
      <c r="C16" s="155"/>
      <c r="D16" s="155"/>
      <c r="E16" s="155"/>
      <c r="F16" s="155"/>
      <c r="G16" s="155"/>
      <c r="H16" s="156"/>
      <c r="I16" s="155"/>
      <c r="J16" s="156"/>
      <c r="K16" s="158"/>
      <c r="L16" s="158"/>
      <c r="M16" s="158"/>
      <c r="N16" s="158"/>
      <c r="O16" s="158"/>
      <c r="P16" s="158"/>
      <c r="Q16" s="158"/>
      <c r="R16" s="158"/>
      <c r="S16" s="158"/>
      <c r="T16" s="158"/>
      <c r="U16" s="158"/>
      <c r="V16" s="158"/>
      <c r="W16" s="158"/>
      <c r="X16" s="158"/>
      <c r="Y16" s="158"/>
      <c r="Z16" s="158"/>
      <c r="AA16" s="158"/>
      <c r="AB16" s="158"/>
      <c r="AC16" s="158"/>
      <c r="AD16" s="159"/>
      <c r="AE16" s="159"/>
      <c r="AF16" s="159"/>
      <c r="AG16" s="159"/>
      <c r="AH16" s="159"/>
      <c r="AI16" s="159"/>
      <c r="AJ16" s="159"/>
      <c r="AK16" s="159"/>
      <c r="AL16" s="159"/>
      <c r="AM16" s="159"/>
      <c r="AN16" s="159"/>
      <c r="AO16" s="159"/>
      <c r="AP16" s="159"/>
    </row>
    <row r="17" spans="1:42" s="157" customFormat="1" ht="26.25" customHeight="1" x14ac:dyDescent="0.2">
      <c r="A17" s="147" t="s">
        <v>16</v>
      </c>
      <c r="B17" s="154"/>
      <c r="C17" s="155"/>
      <c r="D17" s="155"/>
      <c r="E17" s="155"/>
      <c r="F17" s="155"/>
      <c r="G17" s="155"/>
      <c r="H17" s="156"/>
      <c r="I17" s="155"/>
      <c r="J17" s="156"/>
      <c r="K17" s="158"/>
      <c r="L17" s="158"/>
      <c r="M17" s="158"/>
      <c r="N17" s="158"/>
      <c r="O17" s="158"/>
      <c r="P17" s="158"/>
      <c r="Q17" s="158"/>
      <c r="R17" s="158"/>
      <c r="S17" s="158"/>
      <c r="T17" s="158"/>
      <c r="U17" s="158"/>
      <c r="V17" s="158"/>
      <c r="W17" s="158"/>
      <c r="X17" s="158"/>
      <c r="Y17" s="158"/>
      <c r="Z17" s="158"/>
      <c r="AA17" s="158"/>
      <c r="AB17" s="158"/>
      <c r="AC17" s="158"/>
      <c r="AD17" s="159"/>
      <c r="AE17" s="159"/>
      <c r="AF17" s="159"/>
      <c r="AG17" s="159"/>
      <c r="AH17" s="159"/>
      <c r="AI17" s="159"/>
      <c r="AJ17" s="159"/>
      <c r="AK17" s="159"/>
      <c r="AL17" s="159"/>
      <c r="AM17" s="159"/>
      <c r="AN17" s="159"/>
      <c r="AO17" s="159"/>
      <c r="AP17" s="159"/>
    </row>
    <row r="18" spans="1:42" s="157" customFormat="1" ht="26.25" customHeight="1" x14ac:dyDescent="0.2">
      <c r="A18" s="147" t="s">
        <v>17</v>
      </c>
      <c r="B18" s="154"/>
      <c r="C18" s="155"/>
      <c r="D18" s="155"/>
      <c r="E18" s="155"/>
      <c r="F18" s="155"/>
      <c r="G18" s="155"/>
      <c r="H18" s="156"/>
      <c r="I18" s="155"/>
      <c r="J18" s="156"/>
      <c r="K18" s="158"/>
      <c r="L18" s="158"/>
      <c r="M18" s="158"/>
      <c r="N18" s="158"/>
      <c r="O18" s="158"/>
      <c r="P18" s="158"/>
      <c r="Q18" s="158"/>
      <c r="R18" s="158"/>
      <c r="S18" s="158"/>
      <c r="T18" s="158"/>
      <c r="U18" s="158"/>
      <c r="V18" s="158"/>
      <c r="W18" s="158"/>
      <c r="X18" s="158"/>
      <c r="Y18" s="158"/>
      <c r="Z18" s="158"/>
      <c r="AA18" s="158"/>
      <c r="AB18" s="158"/>
      <c r="AC18" s="158"/>
      <c r="AD18" s="159"/>
      <c r="AE18" s="159"/>
      <c r="AF18" s="159"/>
      <c r="AG18" s="159"/>
      <c r="AH18" s="159"/>
      <c r="AI18" s="159"/>
      <c r="AJ18" s="159"/>
      <c r="AK18" s="159"/>
      <c r="AL18" s="159"/>
      <c r="AM18" s="159"/>
      <c r="AN18" s="159"/>
      <c r="AO18" s="159"/>
      <c r="AP18" s="159"/>
    </row>
    <row r="19" spans="1:42" s="157" customFormat="1" ht="26.25" customHeight="1" x14ac:dyDescent="0.2">
      <c r="A19" s="147" t="s">
        <v>18</v>
      </c>
      <c r="B19" s="154"/>
      <c r="C19" s="155"/>
      <c r="D19" s="155"/>
      <c r="E19" s="155"/>
      <c r="F19" s="155"/>
      <c r="G19" s="155"/>
      <c r="H19" s="156"/>
      <c r="I19" s="155"/>
      <c r="J19" s="156"/>
      <c r="K19" s="158"/>
      <c r="L19" s="158"/>
      <c r="M19" s="158"/>
      <c r="N19" s="158"/>
      <c r="O19" s="158"/>
      <c r="P19" s="158"/>
      <c r="Q19" s="158"/>
      <c r="R19" s="158"/>
      <c r="S19" s="158"/>
      <c r="T19" s="158"/>
      <c r="U19" s="158"/>
      <c r="V19" s="158"/>
      <c r="W19" s="158"/>
      <c r="X19" s="158"/>
      <c r="Y19" s="158"/>
      <c r="Z19" s="158"/>
      <c r="AA19" s="158"/>
      <c r="AB19" s="158"/>
      <c r="AC19" s="158"/>
      <c r="AD19" s="159"/>
      <c r="AE19" s="159"/>
      <c r="AF19" s="159"/>
      <c r="AG19" s="159"/>
      <c r="AH19" s="159"/>
      <c r="AI19" s="159"/>
      <c r="AJ19" s="159"/>
      <c r="AK19" s="159"/>
      <c r="AL19" s="159"/>
      <c r="AM19" s="159"/>
      <c r="AN19" s="159"/>
      <c r="AO19" s="159"/>
      <c r="AP19" s="159"/>
    </row>
    <row r="20" spans="1:42" s="157" customFormat="1" ht="26.25" customHeight="1" thickBot="1" x14ac:dyDescent="0.25">
      <c r="A20" s="160" t="s">
        <v>19</v>
      </c>
      <c r="B20" s="161" t="s">
        <v>244</v>
      </c>
      <c r="C20" s="162">
        <f t="shared" ref="C20:D20" si="0">SUM(C11:C19)</f>
        <v>0</v>
      </c>
      <c r="D20" s="162">
        <f t="shared" si="0"/>
        <v>0</v>
      </c>
      <c r="E20" s="162"/>
      <c r="F20" s="162"/>
      <c r="G20" s="162">
        <f t="shared" ref="G20:H20" si="1">SUM(G11:G19)</f>
        <v>0</v>
      </c>
      <c r="H20" s="163">
        <f t="shared" si="1"/>
        <v>0</v>
      </c>
      <c r="I20" s="162">
        <f t="shared" ref="I20:J20" si="2">SUM(I11:I19)</f>
        <v>0</v>
      </c>
      <c r="J20" s="163">
        <f t="shared" si="2"/>
        <v>0</v>
      </c>
      <c r="K20" s="158"/>
      <c r="L20" s="158"/>
      <c r="M20" s="158"/>
      <c r="N20" s="158"/>
      <c r="O20" s="158"/>
      <c r="P20" s="158"/>
      <c r="Q20" s="158"/>
      <c r="R20" s="158"/>
      <c r="S20" s="158"/>
      <c r="T20" s="158"/>
      <c r="U20" s="158"/>
      <c r="V20" s="158"/>
      <c r="W20" s="158"/>
      <c r="X20" s="158"/>
      <c r="Y20" s="158"/>
      <c r="Z20" s="158"/>
      <c r="AA20" s="158"/>
      <c r="AB20" s="158"/>
      <c r="AC20" s="158"/>
      <c r="AD20" s="159"/>
      <c r="AE20" s="159"/>
      <c r="AF20" s="159"/>
      <c r="AG20" s="159"/>
      <c r="AH20" s="159"/>
      <c r="AI20" s="159"/>
      <c r="AJ20" s="159"/>
      <c r="AK20" s="159"/>
      <c r="AL20" s="159"/>
      <c r="AM20" s="159"/>
      <c r="AN20" s="159"/>
      <c r="AO20" s="159"/>
      <c r="AP20" s="159"/>
    </row>
    <row r="21" spans="1:42" s="164" customFormat="1" ht="12" x14ac:dyDescent="0.2">
      <c r="B21" s="165"/>
      <c r="C21" s="166"/>
      <c r="D21" s="166"/>
      <c r="E21" s="166"/>
      <c r="F21" s="166"/>
      <c r="G21" s="166"/>
      <c r="H21" s="166"/>
      <c r="I21" s="167"/>
      <c r="J21" s="168"/>
      <c r="K21" s="168"/>
      <c r="L21" s="168"/>
      <c r="M21" s="168"/>
      <c r="N21" s="168"/>
      <c r="O21" s="168"/>
      <c r="P21" s="168"/>
      <c r="Q21" s="168"/>
      <c r="R21" s="168"/>
      <c r="S21" s="168"/>
      <c r="T21" s="168"/>
      <c r="U21" s="168"/>
      <c r="V21" s="168"/>
      <c r="W21" s="168"/>
      <c r="X21" s="168"/>
      <c r="Y21" s="168"/>
      <c r="Z21" s="168"/>
      <c r="AA21" s="168"/>
      <c r="AB21" s="168"/>
      <c r="AC21" s="168"/>
      <c r="AD21" s="169"/>
      <c r="AE21" s="169"/>
      <c r="AF21" s="169"/>
      <c r="AG21" s="169"/>
      <c r="AH21" s="169"/>
      <c r="AI21" s="169"/>
      <c r="AJ21" s="169"/>
      <c r="AK21" s="169"/>
      <c r="AL21" s="169"/>
      <c r="AM21" s="169"/>
      <c r="AN21" s="169"/>
      <c r="AO21" s="169"/>
      <c r="AP21" s="169"/>
    </row>
  </sheetData>
  <sheetProtection selectLockedCells="1" selectUnlockedCells="1"/>
  <mergeCells count="9">
    <mergeCell ref="I8:J9"/>
    <mergeCell ref="G8:H8"/>
    <mergeCell ref="G9:H9"/>
    <mergeCell ref="A4:H4"/>
    <mergeCell ref="B8:B9"/>
    <mergeCell ref="C8:D8"/>
    <mergeCell ref="E8:F8"/>
    <mergeCell ref="C9:D9"/>
    <mergeCell ref="E9:F9"/>
  </mergeCells>
  <printOptions horizontalCentered="1"/>
  <pageMargins left="0.98425196850393704" right="0.98425196850393704" top="0.98425196850393704" bottom="0.98425196850393704" header="0.51181102362204722" footer="0.15748031496062992"/>
  <pageSetup paperSize="9" scale="68"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0C1A-9FD1-4482-87AD-D5430DDA344D}">
  <dimension ref="A1:I15"/>
  <sheetViews>
    <sheetView view="pageBreakPreview" zoomScaleNormal="120" zoomScaleSheetLayoutView="100" workbookViewId="0">
      <selection activeCell="H1" sqref="H1"/>
    </sheetView>
  </sheetViews>
  <sheetFormatPr defaultColWidth="9.140625" defaultRowHeight="15" x14ac:dyDescent="0.2"/>
  <cols>
    <col min="1" max="1" width="8.42578125" style="170" customWidth="1"/>
    <col min="2" max="2" width="43.7109375" style="170" customWidth="1"/>
    <col min="3" max="6" width="12.7109375" style="170" customWidth="1"/>
    <col min="7" max="7" width="14.140625" style="170" customWidth="1"/>
    <col min="8" max="8" width="12.7109375" style="170" customWidth="1"/>
    <col min="9" max="16384" width="9.140625" style="170"/>
  </cols>
  <sheetData>
    <row r="1" spans="1:9" x14ac:dyDescent="0.2">
      <c r="G1" s="171"/>
      <c r="H1" s="171" t="s">
        <v>883</v>
      </c>
    </row>
    <row r="5" spans="1:9" ht="33" customHeight="1" x14ac:dyDescent="0.2">
      <c r="A5" s="653" t="s">
        <v>245</v>
      </c>
      <c r="B5" s="653"/>
      <c r="C5" s="653"/>
      <c r="D5" s="653"/>
      <c r="E5" s="653"/>
      <c r="F5" s="653"/>
      <c r="G5" s="653"/>
      <c r="H5" s="653"/>
    </row>
    <row r="6" spans="1:9" ht="15.95" customHeight="1" thickBot="1" x14ac:dyDescent="0.25">
      <c r="A6" s="172"/>
      <c r="B6" s="172"/>
      <c r="C6" s="172"/>
      <c r="D6" s="656"/>
      <c r="E6" s="656"/>
      <c r="G6" s="196"/>
      <c r="H6" s="195" t="s">
        <v>1</v>
      </c>
      <c r="I6" s="173"/>
    </row>
    <row r="7" spans="1:9" ht="15.75" thickBot="1" x14ac:dyDescent="0.25">
      <c r="A7" s="174"/>
      <c r="B7" s="175" t="s">
        <v>2</v>
      </c>
      <c r="C7" s="175" t="s">
        <v>3</v>
      </c>
      <c r="D7" s="175" t="s">
        <v>4</v>
      </c>
      <c r="E7" s="175" t="s">
        <v>5</v>
      </c>
      <c r="F7" s="175" t="s">
        <v>6</v>
      </c>
      <c r="G7" s="176" t="s">
        <v>86</v>
      </c>
      <c r="H7" s="176" t="s">
        <v>87</v>
      </c>
    </row>
    <row r="8" spans="1:9" ht="63" customHeight="1" x14ac:dyDescent="0.2">
      <c r="A8" s="177" t="s">
        <v>7</v>
      </c>
      <c r="B8" s="657" t="s">
        <v>248</v>
      </c>
      <c r="C8" s="659" t="s">
        <v>249</v>
      </c>
      <c r="D8" s="660"/>
      <c r="E8" s="660"/>
      <c r="F8" s="660"/>
      <c r="G8" s="654" t="s">
        <v>871</v>
      </c>
      <c r="H8" s="654" t="s">
        <v>872</v>
      </c>
    </row>
    <row r="9" spans="1:9" ht="15.75" x14ac:dyDescent="0.2">
      <c r="A9" s="178" t="s">
        <v>8</v>
      </c>
      <c r="B9" s="658"/>
      <c r="C9" s="179" t="s">
        <v>662</v>
      </c>
      <c r="D9" s="179" t="s">
        <v>663</v>
      </c>
      <c r="E9" s="179" t="s">
        <v>664</v>
      </c>
      <c r="F9" s="179" t="s">
        <v>873</v>
      </c>
      <c r="G9" s="655"/>
      <c r="H9" s="655"/>
    </row>
    <row r="10" spans="1:9" ht="15.75" x14ac:dyDescent="0.25">
      <c r="A10" s="178" t="s">
        <v>9</v>
      </c>
      <c r="B10" s="181"/>
      <c r="C10" s="182"/>
      <c r="D10" s="182"/>
      <c r="E10" s="182"/>
      <c r="F10" s="183"/>
      <c r="G10" s="184">
        <f t="shared" ref="G10:H14" si="0">SUM(C10:F10)</f>
        <v>0</v>
      </c>
      <c r="H10" s="184">
        <f t="shared" si="0"/>
        <v>0</v>
      </c>
    </row>
    <row r="11" spans="1:9" ht="15.75" x14ac:dyDescent="0.25">
      <c r="A11" s="178" t="s">
        <v>10</v>
      </c>
      <c r="B11" s="185"/>
      <c r="C11" s="186"/>
      <c r="D11" s="186"/>
      <c r="E11" s="186"/>
      <c r="F11" s="186"/>
      <c r="G11" s="184">
        <f t="shared" si="0"/>
        <v>0</v>
      </c>
      <c r="H11" s="184">
        <f t="shared" si="0"/>
        <v>0</v>
      </c>
    </row>
    <row r="12" spans="1:9" ht="15.75" x14ac:dyDescent="0.25">
      <c r="A12" s="178" t="s">
        <v>11</v>
      </c>
      <c r="B12" s="185"/>
      <c r="C12" s="186"/>
      <c r="D12" s="186"/>
      <c r="E12" s="186"/>
      <c r="F12" s="186"/>
      <c r="G12" s="184">
        <f t="shared" si="0"/>
        <v>0</v>
      </c>
      <c r="H12" s="184">
        <f t="shared" si="0"/>
        <v>0</v>
      </c>
    </row>
    <row r="13" spans="1:9" ht="15.75" x14ac:dyDescent="0.25">
      <c r="A13" s="180" t="s">
        <v>12</v>
      </c>
      <c r="B13" s="185"/>
      <c r="C13" s="186"/>
      <c r="D13" s="186"/>
      <c r="E13" s="186"/>
      <c r="F13" s="186"/>
      <c r="G13" s="184">
        <f t="shared" si="0"/>
        <v>0</v>
      </c>
      <c r="H13" s="184">
        <f t="shared" si="0"/>
        <v>0</v>
      </c>
    </row>
    <row r="14" spans="1:9" ht="16.5" thickBot="1" x14ac:dyDescent="0.3">
      <c r="A14" s="187" t="s">
        <v>13</v>
      </c>
      <c r="B14" s="188"/>
      <c r="C14" s="189"/>
      <c r="D14" s="189"/>
      <c r="E14" s="189"/>
      <c r="F14" s="189"/>
      <c r="G14" s="184">
        <f t="shared" si="0"/>
        <v>0</v>
      </c>
      <c r="H14" s="184">
        <f t="shared" si="0"/>
        <v>0</v>
      </c>
    </row>
    <row r="15" spans="1:9" ht="16.5" thickBot="1" x14ac:dyDescent="0.3">
      <c r="A15" s="190" t="s">
        <v>14</v>
      </c>
      <c r="B15" s="191" t="s">
        <v>250</v>
      </c>
      <c r="C15" s="192">
        <f>SUM(C10:C14)</f>
        <v>0</v>
      </c>
      <c r="D15" s="192">
        <f t="shared" ref="D15:F15" si="1">SUM(D10:D14)</f>
        <v>0</v>
      </c>
      <c r="E15" s="192">
        <f t="shared" si="1"/>
        <v>0</v>
      </c>
      <c r="F15" s="192">
        <f t="shared" si="1"/>
        <v>0</v>
      </c>
      <c r="G15" s="193">
        <f>SUM(G10:G14)</f>
        <v>0</v>
      </c>
      <c r="H15" s="193">
        <f>SUM(H10:H14)</f>
        <v>0</v>
      </c>
    </row>
  </sheetData>
  <mergeCells count="6">
    <mergeCell ref="A5:H5"/>
    <mergeCell ref="H8:H9"/>
    <mergeCell ref="D6:E6"/>
    <mergeCell ref="B8:B9"/>
    <mergeCell ref="C8:F8"/>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4F6F-22AD-48DE-9D76-062EAA9AF6BE}">
  <dimension ref="A1:E15"/>
  <sheetViews>
    <sheetView view="pageBreakPreview" zoomScale="85" zoomScaleNormal="120" zoomScaleSheetLayoutView="85" workbookViewId="0">
      <selection activeCell="D1" sqref="D1"/>
    </sheetView>
  </sheetViews>
  <sheetFormatPr defaultColWidth="9.140625" defaultRowHeight="15" x14ac:dyDescent="0.2"/>
  <cols>
    <col min="1" max="1" width="7.7109375" style="170" customWidth="1"/>
    <col min="2" max="2" width="120.7109375" style="170" customWidth="1"/>
    <col min="3" max="4" width="18.7109375" style="170" customWidth="1"/>
    <col min="5" max="16384" width="9.140625" style="170"/>
  </cols>
  <sheetData>
    <row r="1" spans="1:5" x14ac:dyDescent="0.2">
      <c r="C1" s="171"/>
      <c r="D1" s="171" t="s">
        <v>884</v>
      </c>
    </row>
    <row r="3" spans="1:5" ht="33" customHeight="1" x14ac:dyDescent="0.2">
      <c r="A3" s="653" t="s">
        <v>251</v>
      </c>
      <c r="B3" s="653"/>
      <c r="C3" s="653"/>
      <c r="D3" s="653"/>
    </row>
    <row r="4" spans="1:5" ht="33" customHeight="1" x14ac:dyDescent="0.2">
      <c r="A4" s="194"/>
      <c r="B4" s="194"/>
      <c r="C4" s="194"/>
      <c r="D4" s="194"/>
    </row>
    <row r="5" spans="1:5" ht="15.95" customHeight="1" thickBot="1" x14ac:dyDescent="0.25">
      <c r="A5" s="172"/>
      <c r="B5" s="172"/>
      <c r="C5" s="195"/>
      <c r="D5" s="195" t="s">
        <v>1</v>
      </c>
      <c r="E5" s="196"/>
    </row>
    <row r="6" spans="1:5" ht="15.75" thickBot="1" x14ac:dyDescent="0.25">
      <c r="A6" s="190"/>
      <c r="B6" s="175" t="s">
        <v>2</v>
      </c>
      <c r="C6" s="176" t="s">
        <v>3</v>
      </c>
      <c r="D6" s="176" t="s">
        <v>4</v>
      </c>
    </row>
    <row r="7" spans="1:5" ht="48" thickBot="1" x14ac:dyDescent="0.25">
      <c r="A7" s="197" t="s">
        <v>7</v>
      </c>
      <c r="B7" s="198" t="s">
        <v>252</v>
      </c>
      <c r="C7" s="199" t="s">
        <v>855</v>
      </c>
      <c r="D7" s="199" t="s">
        <v>874</v>
      </c>
    </row>
    <row r="8" spans="1:5" x14ac:dyDescent="0.2">
      <c r="A8" s="200" t="s">
        <v>8</v>
      </c>
      <c r="B8" s="201" t="s">
        <v>253</v>
      </c>
      <c r="C8" s="202"/>
      <c r="D8" s="202"/>
    </row>
    <row r="9" spans="1:5" ht="30" x14ac:dyDescent="0.2">
      <c r="A9" s="203" t="s">
        <v>9</v>
      </c>
      <c r="B9" s="204" t="s">
        <v>254</v>
      </c>
      <c r="C9" s="205"/>
      <c r="D9" s="205"/>
    </row>
    <row r="10" spans="1:5" x14ac:dyDescent="0.2">
      <c r="A10" s="203" t="s">
        <v>10</v>
      </c>
      <c r="B10" s="206" t="s">
        <v>255</v>
      </c>
      <c r="C10" s="205"/>
      <c r="D10" s="205"/>
    </row>
    <row r="11" spans="1:5" ht="30" x14ac:dyDescent="0.2">
      <c r="A11" s="203" t="s">
        <v>11</v>
      </c>
      <c r="B11" s="204" t="s">
        <v>256</v>
      </c>
      <c r="C11" s="205"/>
      <c r="D11" s="205"/>
    </row>
    <row r="12" spans="1:5" x14ac:dyDescent="0.2">
      <c r="A12" s="207" t="s">
        <v>12</v>
      </c>
      <c r="B12" s="208" t="s">
        <v>257</v>
      </c>
      <c r="C12" s="209"/>
      <c r="D12" s="209"/>
    </row>
    <row r="13" spans="1:5" ht="15.75" thickBot="1" x14ac:dyDescent="0.25">
      <c r="A13" s="207" t="s">
        <v>13</v>
      </c>
      <c r="B13" s="208" t="s">
        <v>258</v>
      </c>
      <c r="C13" s="209"/>
      <c r="D13" s="209"/>
    </row>
    <row r="14" spans="1:5" ht="16.5" thickBot="1" x14ac:dyDescent="0.3">
      <c r="A14" s="661" t="s">
        <v>259</v>
      </c>
      <c r="B14" s="662"/>
      <c r="C14" s="210">
        <f>SUM(C8:C13)</f>
        <v>0</v>
      </c>
      <c r="D14" s="210">
        <f>SUM(D8:D13)</f>
        <v>0</v>
      </c>
    </row>
    <row r="15" spans="1:5" ht="45.75" customHeight="1" x14ac:dyDescent="0.2">
      <c r="A15" s="663" t="s">
        <v>260</v>
      </c>
      <c r="B15" s="663"/>
      <c r="C15" s="663"/>
      <c r="D15" s="663"/>
    </row>
  </sheetData>
  <mergeCells count="3">
    <mergeCell ref="A14:B14"/>
    <mergeCell ref="A3:D3"/>
    <mergeCell ref="A15:D15"/>
  </mergeCells>
  <printOptions horizontalCentered="1"/>
  <pageMargins left="0.31496062992125984" right="0.47244094488188981" top="0.9055118110236221" bottom="0.51181102362204722" header="0.6692913385826772" footer="0.27559055118110237"/>
  <pageSetup paperSize="9" scale="8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AF55-94AE-48C1-94A7-DC5FF4875010}">
  <dimension ref="A1:E41"/>
  <sheetViews>
    <sheetView view="pageBreakPreview" zoomScaleNormal="100" zoomScaleSheetLayoutView="100" workbookViewId="0">
      <selection activeCell="D1" sqref="D1"/>
    </sheetView>
  </sheetViews>
  <sheetFormatPr defaultColWidth="9.140625" defaultRowHeight="24.95" customHeight="1" x14ac:dyDescent="0.25"/>
  <cols>
    <col min="1" max="1" width="5.7109375" style="211" customWidth="1"/>
    <col min="2" max="2" width="10.7109375" style="212" customWidth="1"/>
    <col min="3" max="3" width="50.5703125" style="212" customWidth="1"/>
    <col min="4" max="4" width="16.28515625" style="212" customWidth="1"/>
    <col min="5" max="5" width="12.85546875" style="212" customWidth="1"/>
    <col min="6" max="16384" width="9.140625" style="212"/>
  </cols>
  <sheetData>
    <row r="1" spans="1:5" ht="24.95" customHeight="1" x14ac:dyDescent="0.25">
      <c r="D1" s="211" t="s">
        <v>885</v>
      </c>
    </row>
    <row r="2" spans="1:5" ht="24.95" customHeight="1" x14ac:dyDescent="0.25">
      <c r="D2" s="211"/>
    </row>
    <row r="3" spans="1:5" ht="24.95" customHeight="1" x14ac:dyDescent="0.25">
      <c r="B3" s="667" t="s">
        <v>261</v>
      </c>
      <c r="C3" s="667"/>
      <c r="D3" s="667"/>
    </row>
    <row r="4" spans="1:5" ht="24.95" customHeight="1" x14ac:dyDescent="0.25">
      <c r="B4" s="213"/>
      <c r="C4" s="213"/>
      <c r="D4" s="213"/>
    </row>
    <row r="5" spans="1:5" ht="20.100000000000001" customHeight="1" thickBot="1" x14ac:dyDescent="0.25">
      <c r="D5" s="214"/>
      <c r="E5" s="212" t="s">
        <v>1</v>
      </c>
    </row>
    <row r="6" spans="1:5" ht="20.100000000000001" customHeight="1" thickBot="1" x14ac:dyDescent="0.25">
      <c r="A6" s="215"/>
      <c r="B6" s="668" t="s">
        <v>2</v>
      </c>
      <c r="C6" s="669"/>
      <c r="D6" s="216" t="s">
        <v>3</v>
      </c>
      <c r="E6" s="216" t="s">
        <v>4</v>
      </c>
    </row>
    <row r="7" spans="1:5" ht="20.100000000000001" customHeight="1" x14ac:dyDescent="0.25">
      <c r="A7" s="217"/>
      <c r="B7" s="670" t="s">
        <v>262</v>
      </c>
      <c r="C7" s="672" t="s">
        <v>263</v>
      </c>
      <c r="D7" s="664" t="s">
        <v>855</v>
      </c>
      <c r="E7" s="664" t="s">
        <v>856</v>
      </c>
    </row>
    <row r="8" spans="1:5" ht="31.9" customHeight="1" thickBot="1" x14ac:dyDescent="0.3">
      <c r="A8" s="218"/>
      <c r="B8" s="671"/>
      <c r="C8" s="673"/>
      <c r="D8" s="665"/>
      <c r="E8" s="665"/>
    </row>
    <row r="9" spans="1:5" s="222" customFormat="1" ht="20.100000000000001" customHeight="1" x14ac:dyDescent="0.25">
      <c r="A9" s="219" t="s">
        <v>7</v>
      </c>
      <c r="B9" s="220" t="s">
        <v>63</v>
      </c>
      <c r="C9" s="220"/>
      <c r="D9" s="221">
        <f>SUM(D10:D13)</f>
        <v>0</v>
      </c>
      <c r="E9" s="221">
        <f>SUM(E10:E13)</f>
        <v>0</v>
      </c>
    </row>
    <row r="10" spans="1:5" ht="20.100000000000001" customHeight="1" x14ac:dyDescent="0.25">
      <c r="A10" s="223" t="s">
        <v>8</v>
      </c>
      <c r="B10" s="224">
        <v>1</v>
      </c>
      <c r="C10" s="225"/>
      <c r="D10" s="226"/>
      <c r="E10" s="226"/>
    </row>
    <row r="11" spans="1:5" ht="20.100000000000001" customHeight="1" x14ac:dyDescent="0.25">
      <c r="A11" s="223" t="s">
        <v>9</v>
      </c>
      <c r="B11" s="224">
        <v>2</v>
      </c>
      <c r="C11" s="225"/>
      <c r="D11" s="226"/>
      <c r="E11" s="226"/>
    </row>
    <row r="12" spans="1:5" ht="20.100000000000001" customHeight="1" x14ac:dyDescent="0.25">
      <c r="A12" s="223" t="s">
        <v>10</v>
      </c>
      <c r="B12" s="227">
        <v>3</v>
      </c>
      <c r="C12" s="228"/>
      <c r="D12" s="226"/>
      <c r="E12" s="226"/>
    </row>
    <row r="13" spans="1:5" ht="20.100000000000001" customHeight="1" x14ac:dyDescent="0.25">
      <c r="A13" s="223" t="s">
        <v>11</v>
      </c>
      <c r="B13" s="229">
        <v>4</v>
      </c>
      <c r="C13" s="230"/>
      <c r="D13" s="226"/>
      <c r="E13" s="226"/>
    </row>
    <row r="14" spans="1:5" s="222" customFormat="1" ht="20.100000000000001" customHeight="1" x14ac:dyDescent="0.25">
      <c r="A14" s="223" t="s">
        <v>12</v>
      </c>
      <c r="B14" s="674" t="s">
        <v>264</v>
      </c>
      <c r="C14" s="674"/>
      <c r="D14" s="231">
        <f>SUM(D15:D20)</f>
        <v>0</v>
      </c>
      <c r="E14" s="231">
        <f>SUM(E15:E20)</f>
        <v>0</v>
      </c>
    </row>
    <row r="15" spans="1:5" s="233" customFormat="1" ht="20.100000000000001" customHeight="1" x14ac:dyDescent="0.25">
      <c r="A15" s="223" t="s">
        <v>13</v>
      </c>
      <c r="B15" s="224">
        <v>1</v>
      </c>
      <c r="C15" s="232"/>
      <c r="D15" s="226"/>
      <c r="E15" s="226"/>
    </row>
    <row r="16" spans="1:5" ht="20.100000000000001" customHeight="1" x14ac:dyDescent="0.25">
      <c r="A16" s="223" t="s">
        <v>14</v>
      </c>
      <c r="B16" s="224">
        <v>2</v>
      </c>
      <c r="C16" s="234"/>
      <c r="D16" s="235"/>
      <c r="E16" s="235"/>
    </row>
    <row r="17" spans="1:5" ht="20.100000000000001" customHeight="1" x14ac:dyDescent="0.25">
      <c r="A17" s="223" t="s">
        <v>15</v>
      </c>
      <c r="B17" s="224">
        <v>3</v>
      </c>
      <c r="C17" s="234"/>
      <c r="D17" s="235"/>
      <c r="E17" s="235"/>
    </row>
    <row r="18" spans="1:5" ht="20.100000000000001" customHeight="1" x14ac:dyDescent="0.25">
      <c r="A18" s="223" t="s">
        <v>16</v>
      </c>
      <c r="B18" s="224">
        <v>4</v>
      </c>
      <c r="C18" s="234"/>
      <c r="D18" s="235"/>
      <c r="E18" s="235"/>
    </row>
    <row r="19" spans="1:5" ht="20.100000000000001" customHeight="1" x14ac:dyDescent="0.25">
      <c r="A19" s="223" t="s">
        <v>17</v>
      </c>
      <c r="B19" s="224">
        <v>5</v>
      </c>
      <c r="C19" s="234"/>
      <c r="D19" s="235"/>
      <c r="E19" s="235"/>
    </row>
    <row r="20" spans="1:5" ht="20.100000000000001" customHeight="1" x14ac:dyDescent="0.25">
      <c r="A20" s="223" t="s">
        <v>18</v>
      </c>
      <c r="B20" s="224">
        <v>6</v>
      </c>
      <c r="C20" s="234"/>
      <c r="D20" s="235"/>
      <c r="E20" s="235"/>
    </row>
    <row r="21" spans="1:5" ht="24.95" customHeight="1" thickBot="1" x14ac:dyDescent="0.3">
      <c r="A21" s="236" t="s">
        <v>19</v>
      </c>
      <c r="B21" s="237"/>
      <c r="C21" s="238" t="s">
        <v>265</v>
      </c>
      <c r="D21" s="239">
        <f>SUM(D9,D14)</f>
        <v>0</v>
      </c>
      <c r="E21" s="239">
        <f>SUM(E9,E14)</f>
        <v>0</v>
      </c>
    </row>
    <row r="22" spans="1:5" ht="20.100000000000001" customHeight="1" thickBot="1" x14ac:dyDescent="0.3"/>
    <row r="23" spans="1:5" ht="24.95" customHeight="1" thickBot="1" x14ac:dyDescent="0.3">
      <c r="A23" s="240" t="s">
        <v>20</v>
      </c>
      <c r="B23" s="241"/>
      <c r="C23" s="242" t="s">
        <v>266</v>
      </c>
      <c r="D23" s="243"/>
      <c r="E23" s="243"/>
    </row>
    <row r="24" spans="1:5" ht="20.100000000000001" customHeight="1" thickBot="1" x14ac:dyDescent="0.3"/>
    <row r="25" spans="1:5" ht="24.95" customHeight="1" thickBot="1" x14ac:dyDescent="0.3">
      <c r="A25" s="240" t="s">
        <v>21</v>
      </c>
      <c r="B25" s="244"/>
      <c r="C25" s="242" t="s">
        <v>267</v>
      </c>
      <c r="D25" s="243">
        <f>D21+D23</f>
        <v>0</v>
      </c>
      <c r="E25" s="243">
        <f>E21+E23</f>
        <v>0</v>
      </c>
    </row>
    <row r="26" spans="1:5" ht="12.75" x14ac:dyDescent="0.25"/>
    <row r="27" spans="1:5" ht="24.95" customHeight="1" x14ac:dyDescent="0.25">
      <c r="B27" s="666"/>
      <c r="C27" s="666"/>
    </row>
    <row r="28" spans="1:5" ht="12.75" x14ac:dyDescent="0.25">
      <c r="C28" s="245"/>
      <c r="D28" s="246"/>
    </row>
    <row r="29" spans="1:5" ht="12.75" x14ac:dyDescent="0.25">
      <c r="C29" s="245"/>
      <c r="D29" s="246"/>
    </row>
    <row r="30" spans="1:5" ht="12.75" x14ac:dyDescent="0.25">
      <c r="C30" s="245"/>
      <c r="D30" s="246"/>
    </row>
    <row r="31" spans="1:5" ht="12.75" x14ac:dyDescent="0.25">
      <c r="C31" s="233"/>
      <c r="D31" s="246"/>
    </row>
    <row r="32" spans="1:5" ht="12.75" x14ac:dyDescent="0.25">
      <c r="C32" s="233"/>
      <c r="D32" s="246"/>
    </row>
    <row r="33" spans="1:4" ht="12.75" x14ac:dyDescent="0.25">
      <c r="C33" s="233"/>
      <c r="D33" s="246"/>
    </row>
    <row r="34" spans="1:4" ht="12.75" x14ac:dyDescent="0.25">
      <c r="A34" s="212"/>
      <c r="C34" s="233"/>
      <c r="D34" s="246"/>
    </row>
    <row r="35" spans="1:4" ht="12.75" x14ac:dyDescent="0.25">
      <c r="A35" s="212"/>
      <c r="C35" s="233"/>
      <c r="D35" s="246"/>
    </row>
    <row r="36" spans="1:4" ht="12.75" x14ac:dyDescent="0.25">
      <c r="A36" s="212"/>
      <c r="C36" s="233"/>
      <c r="D36" s="246"/>
    </row>
    <row r="37" spans="1:4" ht="12.75" x14ac:dyDescent="0.25">
      <c r="A37" s="212"/>
      <c r="D37" s="247"/>
    </row>
    <row r="38" spans="1:4" ht="12.75" x14ac:dyDescent="0.25">
      <c r="A38" s="212"/>
      <c r="D38" s="247"/>
    </row>
    <row r="39" spans="1:4" ht="12.75" x14ac:dyDescent="0.25">
      <c r="A39" s="212"/>
    </row>
    <row r="40" spans="1:4" ht="12.75" x14ac:dyDescent="0.25">
      <c r="A40" s="212"/>
    </row>
    <row r="41" spans="1:4" ht="12.75" x14ac:dyDescent="0.25">
      <c r="A41" s="212"/>
    </row>
  </sheetData>
  <mergeCells count="8">
    <mergeCell ref="E7:E8"/>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scale="88" orientation="portrait" r:id="rId1"/>
  <headerFooter alignWithMargins="0">
    <oddFooter>&amp;L&amp;D&amp;C&amp;P</oddFooter>
  </headerFooter>
  <rowBreaks count="1" manualBreakCount="1">
    <brk id="25" min="1" max="3" man="1"/>
  </rowBreaks>
  <colBreaks count="1" manualBreakCount="1">
    <brk id="5" max="2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9FF3-F4DE-4738-8BAC-38B2F030CE4B}">
  <dimension ref="A1:N27"/>
  <sheetViews>
    <sheetView view="pageBreakPreview" zoomScaleSheetLayoutView="100" workbookViewId="0">
      <selection activeCell="N1" sqref="N1"/>
    </sheetView>
  </sheetViews>
  <sheetFormatPr defaultColWidth="9.140625" defaultRowHeight="12.75" x14ac:dyDescent="0.2"/>
  <cols>
    <col min="1" max="1" width="3.5703125" style="214" bestFit="1" customWidth="1"/>
    <col min="2" max="7" width="10.7109375" style="248" customWidth="1"/>
    <col min="8" max="14" width="13.7109375" style="248" customWidth="1"/>
    <col min="15" max="16384" width="9.140625" style="248"/>
  </cols>
  <sheetData>
    <row r="1" spans="1:14" x14ac:dyDescent="0.2">
      <c r="M1" s="214"/>
      <c r="N1" s="214" t="s">
        <v>886</v>
      </c>
    </row>
    <row r="2" spans="1:14" x14ac:dyDescent="0.2">
      <c r="L2" s="214"/>
    </row>
    <row r="3" spans="1:14" ht="15.75" x14ac:dyDescent="0.25">
      <c r="A3" s="675" t="s">
        <v>875</v>
      </c>
      <c r="B3" s="675"/>
      <c r="C3" s="675"/>
      <c r="D3" s="675"/>
      <c r="E3" s="675"/>
      <c r="F3" s="675"/>
      <c r="G3" s="675"/>
      <c r="H3" s="675"/>
      <c r="I3" s="675"/>
      <c r="J3" s="675"/>
      <c r="K3" s="675"/>
      <c r="L3" s="675"/>
      <c r="M3" s="675"/>
      <c r="N3" s="675"/>
    </row>
    <row r="4" spans="1:14" ht="15.75" customHeight="1" x14ac:dyDescent="0.25">
      <c r="A4" s="682" t="s">
        <v>268</v>
      </c>
      <c r="B4" s="682"/>
      <c r="C4" s="682"/>
      <c r="D4" s="682"/>
      <c r="E4" s="682"/>
      <c r="F4" s="682"/>
      <c r="G4" s="682"/>
      <c r="H4" s="682"/>
      <c r="I4" s="682"/>
      <c r="J4" s="682"/>
      <c r="K4" s="682"/>
      <c r="L4" s="682"/>
      <c r="M4" s="682"/>
      <c r="N4" s="682"/>
    </row>
    <row r="5" spans="1:14" ht="15.75" customHeight="1" x14ac:dyDescent="0.25">
      <c r="A5" s="682" t="s">
        <v>269</v>
      </c>
      <c r="B5" s="682"/>
      <c r="C5" s="682"/>
      <c r="D5" s="682"/>
      <c r="E5" s="682"/>
      <c r="F5" s="682"/>
      <c r="G5" s="682"/>
      <c r="H5" s="682"/>
      <c r="I5" s="682"/>
      <c r="J5" s="682"/>
      <c r="K5" s="682"/>
      <c r="L5" s="682"/>
      <c r="M5" s="682"/>
      <c r="N5" s="682"/>
    </row>
    <row r="6" spans="1:14" ht="15.75" customHeight="1" x14ac:dyDescent="0.25">
      <c r="A6" s="682" t="s">
        <v>270</v>
      </c>
      <c r="B6" s="682"/>
      <c r="C6" s="682"/>
      <c r="D6" s="682"/>
      <c r="E6" s="682"/>
      <c r="F6" s="682"/>
      <c r="G6" s="682"/>
      <c r="H6" s="682"/>
      <c r="I6" s="682"/>
      <c r="J6" s="682"/>
      <c r="K6" s="682"/>
      <c r="L6" s="682"/>
      <c r="M6" s="682"/>
      <c r="N6" s="682"/>
    </row>
    <row r="7" spans="1:14" ht="15.75" x14ac:dyDescent="0.25">
      <c r="A7" s="249"/>
      <c r="B7" s="250"/>
      <c r="C7" s="250"/>
      <c r="D7" s="250"/>
      <c r="E7" s="250"/>
      <c r="F7" s="250"/>
      <c r="G7" s="250"/>
      <c r="H7" s="250"/>
      <c r="I7" s="250"/>
      <c r="J7" s="250"/>
      <c r="K7" s="250"/>
      <c r="L7" s="250"/>
    </row>
    <row r="8" spans="1:14" x14ac:dyDescent="0.2">
      <c r="L8" s="251"/>
      <c r="M8" s="252"/>
      <c r="N8" s="252" t="s">
        <v>1</v>
      </c>
    </row>
    <row r="9" spans="1:14" x14ac:dyDescent="0.2">
      <c r="A9" s="253"/>
      <c r="B9" s="683" t="s">
        <v>2</v>
      </c>
      <c r="C9" s="683"/>
      <c r="D9" s="683"/>
      <c r="E9" s="683"/>
      <c r="F9" s="683"/>
      <c r="G9" s="683"/>
      <c r="H9" s="254" t="s">
        <v>3</v>
      </c>
      <c r="I9" s="254" t="s">
        <v>4</v>
      </c>
      <c r="J9" s="254" t="s">
        <v>5</v>
      </c>
      <c r="K9" s="254" t="s">
        <v>6</v>
      </c>
      <c r="L9" s="254" t="s">
        <v>86</v>
      </c>
      <c r="M9" s="255" t="s">
        <v>87</v>
      </c>
      <c r="N9" s="319" t="s">
        <v>246</v>
      </c>
    </row>
    <row r="10" spans="1:14" s="258" customFormat="1" ht="52.5" customHeight="1" x14ac:dyDescent="0.25">
      <c r="A10" s="253" t="s">
        <v>7</v>
      </c>
      <c r="B10" s="703" t="s">
        <v>271</v>
      </c>
      <c r="C10" s="704"/>
      <c r="D10" s="704"/>
      <c r="E10" s="704"/>
      <c r="F10" s="704"/>
      <c r="G10" s="705"/>
      <c r="H10" s="256" t="s">
        <v>272</v>
      </c>
      <c r="I10" s="257" t="s">
        <v>273</v>
      </c>
      <c r="J10" s="257" t="s">
        <v>274</v>
      </c>
      <c r="K10" s="257" t="s">
        <v>275</v>
      </c>
      <c r="L10" s="256" t="s">
        <v>276</v>
      </c>
      <c r="M10" s="691" t="s">
        <v>855</v>
      </c>
      <c r="N10" s="691" t="s">
        <v>874</v>
      </c>
    </row>
    <row r="11" spans="1:14" x14ac:dyDescent="0.2">
      <c r="A11" s="253" t="s">
        <v>8</v>
      </c>
      <c r="B11" s="259"/>
      <c r="C11" s="260"/>
      <c r="D11" s="260"/>
      <c r="E11" s="260"/>
      <c r="F11" s="260"/>
      <c r="G11" s="261"/>
      <c r="H11" s="693" t="s">
        <v>277</v>
      </c>
      <c r="I11" s="693"/>
      <c r="J11" s="693"/>
      <c r="K11" s="693"/>
      <c r="L11" s="693"/>
      <c r="M11" s="692"/>
      <c r="N11" s="692"/>
    </row>
    <row r="12" spans="1:14" s="258" customFormat="1" ht="25.5" customHeight="1" x14ac:dyDescent="0.2">
      <c r="A12" s="253" t="s">
        <v>9</v>
      </c>
      <c r="B12" s="262"/>
      <c r="C12" s="263"/>
      <c r="D12" s="263"/>
      <c r="E12" s="263"/>
      <c r="F12" s="263"/>
      <c r="G12" s="264"/>
      <c r="H12" s="265" t="s">
        <v>278</v>
      </c>
      <c r="I12" s="694" t="s">
        <v>876</v>
      </c>
      <c r="J12" s="695"/>
      <c r="K12" s="695"/>
      <c r="L12" s="696"/>
      <c r="M12" s="692"/>
      <c r="N12" s="692"/>
    </row>
    <row r="13" spans="1:14" s="258" customFormat="1" ht="25.5" customHeight="1" x14ac:dyDescent="0.2">
      <c r="A13" s="253" t="s">
        <v>10</v>
      </c>
      <c r="B13" s="700" t="s">
        <v>279</v>
      </c>
      <c r="C13" s="701"/>
      <c r="D13" s="701"/>
      <c r="E13" s="701"/>
      <c r="F13" s="701"/>
      <c r="G13" s="701"/>
      <c r="H13" s="701"/>
      <c r="I13" s="701"/>
      <c r="J13" s="701"/>
      <c r="K13" s="701"/>
      <c r="L13" s="701"/>
      <c r="M13" s="701"/>
      <c r="N13" s="702"/>
    </row>
    <row r="14" spans="1:14" ht="25.5" customHeight="1" x14ac:dyDescent="0.2">
      <c r="A14" s="253" t="s">
        <v>11</v>
      </c>
      <c r="B14" s="676" t="s">
        <v>236</v>
      </c>
      <c r="C14" s="677"/>
      <c r="D14" s="677"/>
      <c r="E14" s="677"/>
      <c r="F14" s="677"/>
      <c r="G14" s="678"/>
      <c r="H14" s="266">
        <f>SUM(H15:H15)</f>
        <v>0</v>
      </c>
      <c r="I14" s="266">
        <f t="shared" ref="I14:L14" si="0">SUM(I15:I15)</f>
        <v>0</v>
      </c>
      <c r="J14" s="266">
        <f t="shared" si="0"/>
        <v>0</v>
      </c>
      <c r="K14" s="266">
        <f t="shared" si="0"/>
        <v>0</v>
      </c>
      <c r="L14" s="266">
        <f t="shared" si="0"/>
        <v>35</v>
      </c>
      <c r="M14" s="266">
        <f>SUM(H14:L14)</f>
        <v>35</v>
      </c>
      <c r="N14" s="266">
        <f>SUM(N15)</f>
        <v>33</v>
      </c>
    </row>
    <row r="15" spans="1:14" ht="25.5" customHeight="1" x14ac:dyDescent="0.2">
      <c r="A15" s="253" t="s">
        <v>12</v>
      </c>
      <c r="B15" s="679" t="s">
        <v>790</v>
      </c>
      <c r="C15" s="680"/>
      <c r="D15" s="680"/>
      <c r="E15" s="680"/>
      <c r="F15" s="680"/>
      <c r="G15" s="681"/>
      <c r="H15" s="267"/>
      <c r="I15" s="267"/>
      <c r="J15" s="267"/>
      <c r="K15" s="267"/>
      <c r="L15" s="267">
        <v>35</v>
      </c>
      <c r="M15" s="267">
        <f>SUM(H15:L15)</f>
        <v>35</v>
      </c>
      <c r="N15" s="267">
        <v>33</v>
      </c>
    </row>
    <row r="16" spans="1:14" ht="25.5" customHeight="1" x14ac:dyDescent="0.2">
      <c r="A16" s="253" t="s">
        <v>13</v>
      </c>
      <c r="B16" s="697" t="s">
        <v>280</v>
      </c>
      <c r="C16" s="698"/>
      <c r="D16" s="698"/>
      <c r="E16" s="698"/>
      <c r="F16" s="698"/>
      <c r="G16" s="698"/>
      <c r="H16" s="698"/>
      <c r="I16" s="698"/>
      <c r="J16" s="698"/>
      <c r="K16" s="698"/>
      <c r="L16" s="698"/>
      <c r="M16" s="698"/>
      <c r="N16" s="699"/>
    </row>
    <row r="17" spans="1:14" ht="25.5" customHeight="1" x14ac:dyDescent="0.2">
      <c r="A17" s="253" t="s">
        <v>14</v>
      </c>
      <c r="B17" s="676" t="s">
        <v>236</v>
      </c>
      <c r="C17" s="677"/>
      <c r="D17" s="677"/>
      <c r="E17" s="677"/>
      <c r="F17" s="677"/>
      <c r="G17" s="678"/>
      <c r="H17" s="266">
        <f>SUM(H18:H18)</f>
        <v>0</v>
      </c>
      <c r="I17" s="266">
        <f>SUM(I18:I18)</f>
        <v>0</v>
      </c>
      <c r="J17" s="266">
        <f>SUM(J18:J18)</f>
        <v>0</v>
      </c>
      <c r="K17" s="266">
        <f>SUM(K18:K18)</f>
        <v>0</v>
      </c>
      <c r="L17" s="266">
        <f>SUM(L18:L18)</f>
        <v>0</v>
      </c>
      <c r="M17" s="266">
        <f>SUM(H17:L17)</f>
        <v>0</v>
      </c>
      <c r="N17" s="266">
        <f>SUM(I17:M17)</f>
        <v>0</v>
      </c>
    </row>
    <row r="18" spans="1:14" ht="12.75" customHeight="1" x14ac:dyDescent="0.2">
      <c r="A18" s="253" t="s">
        <v>15</v>
      </c>
      <c r="B18" s="679"/>
      <c r="C18" s="680"/>
      <c r="D18" s="680"/>
      <c r="E18" s="680"/>
      <c r="F18" s="680"/>
      <c r="G18" s="681"/>
      <c r="H18" s="267"/>
      <c r="I18" s="267"/>
      <c r="J18" s="267"/>
      <c r="K18" s="267"/>
      <c r="L18" s="267"/>
      <c r="M18" s="267"/>
      <c r="N18" s="267"/>
    </row>
    <row r="19" spans="1:14" ht="25.5" customHeight="1" x14ac:dyDescent="0.2">
      <c r="A19" s="253" t="s">
        <v>16</v>
      </c>
      <c r="B19" s="697" t="s">
        <v>281</v>
      </c>
      <c r="C19" s="698"/>
      <c r="D19" s="698"/>
      <c r="E19" s="698"/>
      <c r="F19" s="698"/>
      <c r="G19" s="698"/>
      <c r="H19" s="698"/>
      <c r="I19" s="698"/>
      <c r="J19" s="698"/>
      <c r="K19" s="698"/>
      <c r="L19" s="698"/>
      <c r="M19" s="698"/>
      <c r="N19" s="699"/>
    </row>
    <row r="20" spans="1:14" ht="25.5" customHeight="1" x14ac:dyDescent="0.2">
      <c r="A20" s="253" t="s">
        <v>17</v>
      </c>
      <c r="B20" s="676" t="s">
        <v>236</v>
      </c>
      <c r="C20" s="677"/>
      <c r="D20" s="677"/>
      <c r="E20" s="677"/>
      <c r="F20" s="677"/>
      <c r="G20" s="678"/>
      <c r="H20" s="266">
        <f>SUM(H21:H21)</f>
        <v>0</v>
      </c>
      <c r="I20" s="266">
        <f>SUM(I21:I21)</f>
        <v>0</v>
      </c>
      <c r="J20" s="266">
        <f>SUM(J21:J21)</f>
        <v>0</v>
      </c>
      <c r="K20" s="266">
        <f>SUM(K21:K21)</f>
        <v>0</v>
      </c>
      <c r="L20" s="266">
        <f>SUM(L21:L21)</f>
        <v>0</v>
      </c>
      <c r="M20" s="266">
        <f>SUM(H20:L20)</f>
        <v>0</v>
      </c>
      <c r="N20" s="266">
        <f>SUM(I20:M20)</f>
        <v>0</v>
      </c>
    </row>
    <row r="21" spans="1:14" ht="12.75" customHeight="1" x14ac:dyDescent="0.2">
      <c r="A21" s="253" t="s">
        <v>18</v>
      </c>
      <c r="B21" s="679"/>
      <c r="C21" s="680"/>
      <c r="D21" s="680"/>
      <c r="E21" s="680"/>
      <c r="F21" s="680"/>
      <c r="G21" s="681"/>
      <c r="H21" s="267"/>
      <c r="I21" s="267"/>
      <c r="J21" s="267"/>
      <c r="K21" s="267"/>
      <c r="L21" s="267"/>
      <c r="M21" s="267"/>
      <c r="N21" s="267"/>
    </row>
    <row r="22" spans="1:14" ht="25.5" customHeight="1" x14ac:dyDescent="0.2">
      <c r="A22" s="253" t="s">
        <v>19</v>
      </c>
      <c r="B22" s="697" t="s">
        <v>282</v>
      </c>
      <c r="C22" s="698"/>
      <c r="D22" s="698"/>
      <c r="E22" s="698"/>
      <c r="F22" s="698"/>
      <c r="G22" s="698"/>
      <c r="H22" s="698"/>
      <c r="I22" s="698"/>
      <c r="J22" s="698"/>
      <c r="K22" s="698"/>
      <c r="L22" s="698"/>
      <c r="M22" s="698"/>
      <c r="N22" s="699"/>
    </row>
    <row r="23" spans="1:14" s="258" customFormat="1" ht="25.5" customHeight="1" x14ac:dyDescent="0.2">
      <c r="A23" s="253" t="s">
        <v>20</v>
      </c>
      <c r="B23" s="676" t="s">
        <v>236</v>
      </c>
      <c r="C23" s="677"/>
      <c r="D23" s="677"/>
      <c r="E23" s="677"/>
      <c r="F23" s="677"/>
      <c r="G23" s="678"/>
      <c r="H23" s="266">
        <f>SUM(H24:H24)</f>
        <v>0</v>
      </c>
      <c r="I23" s="266">
        <f>SUM(I24:I24)</f>
        <v>0</v>
      </c>
      <c r="J23" s="266">
        <f>SUM(J24:J24)</f>
        <v>0</v>
      </c>
      <c r="K23" s="266">
        <f>SUM(K24:K24)</f>
        <v>0</v>
      </c>
      <c r="L23" s="266">
        <f>SUM(L24:L24)</f>
        <v>0</v>
      </c>
      <c r="M23" s="266">
        <f>SUM(H23:L23)</f>
        <v>0</v>
      </c>
      <c r="N23" s="266">
        <f>SUM(I23:M23)</f>
        <v>0</v>
      </c>
    </row>
    <row r="24" spans="1:14" x14ac:dyDescent="0.2">
      <c r="A24" s="253" t="s">
        <v>21</v>
      </c>
      <c r="B24" s="679"/>
      <c r="C24" s="680"/>
      <c r="D24" s="680"/>
      <c r="E24" s="680"/>
      <c r="F24" s="680"/>
      <c r="G24" s="681"/>
      <c r="H24" s="267"/>
      <c r="I24" s="267"/>
      <c r="J24" s="267"/>
      <c r="K24" s="267"/>
      <c r="L24" s="267"/>
      <c r="M24" s="267"/>
      <c r="N24" s="267"/>
    </row>
    <row r="25" spans="1:14" ht="15.75" x14ac:dyDescent="0.25">
      <c r="A25" s="253" t="s">
        <v>22</v>
      </c>
      <c r="B25" s="268" t="s">
        <v>244</v>
      </c>
      <c r="C25" s="269"/>
      <c r="D25" s="269"/>
      <c r="E25" s="269"/>
      <c r="F25" s="269"/>
      <c r="G25" s="270"/>
      <c r="H25" s="271">
        <f>SUM(H14,H17,H20,H23)</f>
        <v>0</v>
      </c>
      <c r="I25" s="271">
        <f t="shared" ref="I25:L25" si="1">SUM(I14,I17,I20,I23)</f>
        <v>0</v>
      </c>
      <c r="J25" s="271">
        <f t="shared" si="1"/>
        <v>0</v>
      </c>
      <c r="K25" s="271">
        <f t="shared" si="1"/>
        <v>0</v>
      </c>
      <c r="L25" s="271">
        <f t="shared" si="1"/>
        <v>35</v>
      </c>
      <c r="M25" s="684">
        <f>SUM(M14,M17,M20,M23)</f>
        <v>35</v>
      </c>
      <c r="N25" s="684">
        <f>SUM(N14,N17,N20,N23)</f>
        <v>33</v>
      </c>
    </row>
    <row r="26" spans="1:14" ht="15.75" x14ac:dyDescent="0.25">
      <c r="A26" s="253" t="s">
        <v>23</v>
      </c>
      <c r="B26" s="272"/>
      <c r="C26" s="269"/>
      <c r="D26" s="269"/>
      <c r="E26" s="269"/>
      <c r="F26" s="269"/>
      <c r="G26" s="270"/>
      <c r="H26" s="687">
        <f>SUM(H25:J25)</f>
        <v>0</v>
      </c>
      <c r="I26" s="688"/>
      <c r="J26" s="689"/>
      <c r="K26" s="687">
        <f>SUM(K25:L25)</f>
        <v>35</v>
      </c>
      <c r="L26" s="689"/>
      <c r="M26" s="685"/>
      <c r="N26" s="685"/>
    </row>
    <row r="27" spans="1:14" ht="15.75" x14ac:dyDescent="0.25">
      <c r="A27" s="253" t="s">
        <v>24</v>
      </c>
      <c r="B27" s="268" t="s">
        <v>283</v>
      </c>
      <c r="C27" s="269"/>
      <c r="D27" s="269"/>
      <c r="E27" s="269"/>
      <c r="F27" s="269"/>
      <c r="G27" s="270"/>
      <c r="H27" s="690">
        <f>SUM(H26:K26)</f>
        <v>35</v>
      </c>
      <c r="I27" s="690"/>
      <c r="J27" s="690"/>
      <c r="K27" s="690"/>
      <c r="L27" s="690"/>
      <c r="M27" s="686"/>
      <c r="N27" s="686"/>
    </row>
  </sheetData>
  <mergeCells count="27">
    <mergeCell ref="M25:M27"/>
    <mergeCell ref="H26:J26"/>
    <mergeCell ref="K26:L26"/>
    <mergeCell ref="H27:L27"/>
    <mergeCell ref="N10:N12"/>
    <mergeCell ref="N25:N27"/>
    <mergeCell ref="M10:M12"/>
    <mergeCell ref="H11:L11"/>
    <mergeCell ref="I12:L12"/>
    <mergeCell ref="B22:N22"/>
    <mergeCell ref="B19:N19"/>
    <mergeCell ref="B16:N16"/>
    <mergeCell ref="B13:N13"/>
    <mergeCell ref="B20:G20"/>
    <mergeCell ref="B21:G21"/>
    <mergeCell ref="B10:G10"/>
    <mergeCell ref="A3:N3"/>
    <mergeCell ref="B23:G23"/>
    <mergeCell ref="B24:G24"/>
    <mergeCell ref="B14:G14"/>
    <mergeCell ref="B15:G15"/>
    <mergeCell ref="B17:G17"/>
    <mergeCell ref="B18:G18"/>
    <mergeCell ref="A4:N4"/>
    <mergeCell ref="A5:N5"/>
    <mergeCell ref="A6:N6"/>
    <mergeCell ref="B9:G9"/>
  </mergeCells>
  <printOptions horizontalCentered="1"/>
  <pageMargins left="0.59055118110236227" right="0.59055118110236227" top="0.98425196850393704" bottom="0.98425196850393704" header="0.51181102362204722" footer="0.51181102362204722"/>
  <pageSetup paperSize="9" scale="81" firstPageNumber="15"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29E2-E7D0-4E63-BB5A-74C96F37A608}">
  <dimension ref="A1:C16"/>
  <sheetViews>
    <sheetView view="pageBreakPreview" zoomScaleNormal="100" zoomScaleSheetLayoutView="100" workbookViewId="0">
      <pane ySplit="8" topLeftCell="A9" activePane="bottomLeft" state="frozen"/>
      <selection activeCell="C13" sqref="C13"/>
      <selection pane="bottomLeft" activeCell="C1" sqref="C1"/>
    </sheetView>
  </sheetViews>
  <sheetFormatPr defaultRowHeight="12.75" x14ac:dyDescent="0.2"/>
  <cols>
    <col min="1" max="1" width="8.140625" style="321" customWidth="1"/>
    <col min="2" max="2" width="82" style="321" customWidth="1"/>
    <col min="3" max="3" width="19.140625" style="321" customWidth="1"/>
    <col min="4" max="256" width="9.140625" style="321"/>
    <col min="257" max="257" width="8.140625" style="321" customWidth="1"/>
    <col min="258" max="258" width="82" style="321" customWidth="1"/>
    <col min="259" max="259" width="19.140625" style="321" customWidth="1"/>
    <col min="260" max="512" width="9.140625" style="321"/>
    <col min="513" max="513" width="8.140625" style="321" customWidth="1"/>
    <col min="514" max="514" width="82" style="321" customWidth="1"/>
    <col min="515" max="515" width="19.140625" style="321" customWidth="1"/>
    <col min="516" max="768" width="9.140625" style="321"/>
    <col min="769" max="769" width="8.140625" style="321" customWidth="1"/>
    <col min="770" max="770" width="82" style="321" customWidth="1"/>
    <col min="771" max="771" width="19.140625" style="321" customWidth="1"/>
    <col min="772" max="1024" width="9.140625" style="321"/>
    <col min="1025" max="1025" width="8.140625" style="321" customWidth="1"/>
    <col min="1026" max="1026" width="82" style="321" customWidth="1"/>
    <col min="1027" max="1027" width="19.140625" style="321" customWidth="1"/>
    <col min="1028" max="1280" width="9.140625" style="321"/>
    <col min="1281" max="1281" width="8.140625" style="321" customWidth="1"/>
    <col min="1282" max="1282" width="82" style="321" customWidth="1"/>
    <col min="1283" max="1283" width="19.140625" style="321" customWidth="1"/>
    <col min="1284" max="1536" width="9.140625" style="321"/>
    <col min="1537" max="1537" width="8.140625" style="321" customWidth="1"/>
    <col min="1538" max="1538" width="82" style="321" customWidth="1"/>
    <col min="1539" max="1539" width="19.140625" style="321" customWidth="1"/>
    <col min="1540" max="1792" width="9.140625" style="321"/>
    <col min="1793" max="1793" width="8.140625" style="321" customWidth="1"/>
    <col min="1794" max="1794" width="82" style="321" customWidth="1"/>
    <col min="1795" max="1795" width="19.140625" style="321" customWidth="1"/>
    <col min="1796" max="2048" width="9.140625" style="321"/>
    <col min="2049" max="2049" width="8.140625" style="321" customWidth="1"/>
    <col min="2050" max="2050" width="82" style="321" customWidth="1"/>
    <col min="2051" max="2051" width="19.140625" style="321" customWidth="1"/>
    <col min="2052" max="2304" width="9.140625" style="321"/>
    <col min="2305" max="2305" width="8.140625" style="321" customWidth="1"/>
    <col min="2306" max="2306" width="82" style="321" customWidth="1"/>
    <col min="2307" max="2307" width="19.140625" style="321" customWidth="1"/>
    <col min="2308" max="2560" width="9.140625" style="321"/>
    <col min="2561" max="2561" width="8.140625" style="321" customWidth="1"/>
    <col min="2562" max="2562" width="82" style="321" customWidth="1"/>
    <col min="2563" max="2563" width="19.140625" style="321" customWidth="1"/>
    <col min="2564" max="2816" width="9.140625" style="321"/>
    <col min="2817" max="2817" width="8.140625" style="321" customWidth="1"/>
    <col min="2818" max="2818" width="82" style="321" customWidth="1"/>
    <col min="2819" max="2819" width="19.140625" style="321" customWidth="1"/>
    <col min="2820" max="3072" width="9.140625" style="321"/>
    <col min="3073" max="3073" width="8.140625" style="321" customWidth="1"/>
    <col min="3074" max="3074" width="82" style="321" customWidth="1"/>
    <col min="3075" max="3075" width="19.140625" style="321" customWidth="1"/>
    <col min="3076" max="3328" width="9.140625" style="321"/>
    <col min="3329" max="3329" width="8.140625" style="321" customWidth="1"/>
    <col min="3330" max="3330" width="82" style="321" customWidth="1"/>
    <col min="3331" max="3331" width="19.140625" style="321" customWidth="1"/>
    <col min="3332" max="3584" width="9.140625" style="321"/>
    <col min="3585" max="3585" width="8.140625" style="321" customWidth="1"/>
    <col min="3586" max="3586" width="82" style="321" customWidth="1"/>
    <col min="3587" max="3587" width="19.140625" style="321" customWidth="1"/>
    <col min="3588" max="3840" width="9.140625" style="321"/>
    <col min="3841" max="3841" width="8.140625" style="321" customWidth="1"/>
    <col min="3842" max="3842" width="82" style="321" customWidth="1"/>
    <col min="3843" max="3843" width="19.140625" style="321" customWidth="1"/>
    <col min="3844" max="4096" width="9.140625" style="321"/>
    <col min="4097" max="4097" width="8.140625" style="321" customWidth="1"/>
    <col min="4098" max="4098" width="82" style="321" customWidth="1"/>
    <col min="4099" max="4099" width="19.140625" style="321" customWidth="1"/>
    <col min="4100" max="4352" width="9.140625" style="321"/>
    <col min="4353" max="4353" width="8.140625" style="321" customWidth="1"/>
    <col min="4354" max="4354" width="82" style="321" customWidth="1"/>
    <col min="4355" max="4355" width="19.140625" style="321" customWidth="1"/>
    <col min="4356" max="4608" width="9.140625" style="321"/>
    <col min="4609" max="4609" width="8.140625" style="321" customWidth="1"/>
    <col min="4610" max="4610" width="82" style="321" customWidth="1"/>
    <col min="4611" max="4611" width="19.140625" style="321" customWidth="1"/>
    <col min="4612" max="4864" width="9.140625" style="321"/>
    <col min="4865" max="4865" width="8.140625" style="321" customWidth="1"/>
    <col min="4866" max="4866" width="82" style="321" customWidth="1"/>
    <col min="4867" max="4867" width="19.140625" style="321" customWidth="1"/>
    <col min="4868" max="5120" width="9.140625" style="321"/>
    <col min="5121" max="5121" width="8.140625" style="321" customWidth="1"/>
    <col min="5122" max="5122" width="82" style="321" customWidth="1"/>
    <col min="5123" max="5123" width="19.140625" style="321" customWidth="1"/>
    <col min="5124" max="5376" width="9.140625" style="321"/>
    <col min="5377" max="5377" width="8.140625" style="321" customWidth="1"/>
    <col min="5378" max="5378" width="82" style="321" customWidth="1"/>
    <col min="5379" max="5379" width="19.140625" style="321" customWidth="1"/>
    <col min="5380" max="5632" width="9.140625" style="321"/>
    <col min="5633" max="5633" width="8.140625" style="321" customWidth="1"/>
    <col min="5634" max="5634" width="82" style="321" customWidth="1"/>
    <col min="5635" max="5635" width="19.140625" style="321" customWidth="1"/>
    <col min="5636" max="5888" width="9.140625" style="321"/>
    <col min="5889" max="5889" width="8.140625" style="321" customWidth="1"/>
    <col min="5890" max="5890" width="82" style="321" customWidth="1"/>
    <col min="5891" max="5891" width="19.140625" style="321" customWidth="1"/>
    <col min="5892" max="6144" width="9.140625" style="321"/>
    <col min="6145" max="6145" width="8.140625" style="321" customWidth="1"/>
    <col min="6146" max="6146" width="82" style="321" customWidth="1"/>
    <col min="6147" max="6147" width="19.140625" style="321" customWidth="1"/>
    <col min="6148" max="6400" width="9.140625" style="321"/>
    <col min="6401" max="6401" width="8.140625" style="321" customWidth="1"/>
    <col min="6402" max="6402" width="82" style="321" customWidth="1"/>
    <col min="6403" max="6403" width="19.140625" style="321" customWidth="1"/>
    <col min="6404" max="6656" width="9.140625" style="321"/>
    <col min="6657" max="6657" width="8.140625" style="321" customWidth="1"/>
    <col min="6658" max="6658" width="82" style="321" customWidth="1"/>
    <col min="6659" max="6659" width="19.140625" style="321" customWidth="1"/>
    <col min="6660" max="6912" width="9.140625" style="321"/>
    <col min="6913" max="6913" width="8.140625" style="321" customWidth="1"/>
    <col min="6914" max="6914" width="82" style="321" customWidth="1"/>
    <col min="6915" max="6915" width="19.140625" style="321" customWidth="1"/>
    <col min="6916" max="7168" width="9.140625" style="321"/>
    <col min="7169" max="7169" width="8.140625" style="321" customWidth="1"/>
    <col min="7170" max="7170" width="82" style="321" customWidth="1"/>
    <col min="7171" max="7171" width="19.140625" style="321" customWidth="1"/>
    <col min="7172" max="7424" width="9.140625" style="321"/>
    <col min="7425" max="7425" width="8.140625" style="321" customWidth="1"/>
    <col min="7426" max="7426" width="82" style="321" customWidth="1"/>
    <col min="7427" max="7427" width="19.140625" style="321" customWidth="1"/>
    <col min="7428" max="7680" width="9.140625" style="321"/>
    <col min="7681" max="7681" width="8.140625" style="321" customWidth="1"/>
    <col min="7682" max="7682" width="82" style="321" customWidth="1"/>
    <col min="7683" max="7683" width="19.140625" style="321" customWidth="1"/>
    <col min="7684" max="7936" width="9.140625" style="321"/>
    <col min="7937" max="7937" width="8.140625" style="321" customWidth="1"/>
    <col min="7938" max="7938" width="82" style="321" customWidth="1"/>
    <col min="7939" max="7939" width="19.140625" style="321" customWidth="1"/>
    <col min="7940" max="8192" width="9.140625" style="321"/>
    <col min="8193" max="8193" width="8.140625" style="321" customWidth="1"/>
    <col min="8194" max="8194" width="82" style="321" customWidth="1"/>
    <col min="8195" max="8195" width="19.140625" style="321" customWidth="1"/>
    <col min="8196" max="8448" width="9.140625" style="321"/>
    <col min="8449" max="8449" width="8.140625" style="321" customWidth="1"/>
    <col min="8450" max="8450" width="82" style="321" customWidth="1"/>
    <col min="8451" max="8451" width="19.140625" style="321" customWidth="1"/>
    <col min="8452" max="8704" width="9.140625" style="321"/>
    <col min="8705" max="8705" width="8.140625" style="321" customWidth="1"/>
    <col min="8706" max="8706" width="82" style="321" customWidth="1"/>
    <col min="8707" max="8707" width="19.140625" style="321" customWidth="1"/>
    <col min="8708" max="8960" width="9.140625" style="321"/>
    <col min="8961" max="8961" width="8.140625" style="321" customWidth="1"/>
    <col min="8962" max="8962" width="82" style="321" customWidth="1"/>
    <col min="8963" max="8963" width="19.140625" style="321" customWidth="1"/>
    <col min="8964" max="9216" width="9.140625" style="321"/>
    <col min="9217" max="9217" width="8.140625" style="321" customWidth="1"/>
    <col min="9218" max="9218" width="82" style="321" customWidth="1"/>
    <col min="9219" max="9219" width="19.140625" style="321" customWidth="1"/>
    <col min="9220" max="9472" width="9.140625" style="321"/>
    <col min="9473" max="9473" width="8.140625" style="321" customWidth="1"/>
    <col min="9474" max="9474" width="82" style="321" customWidth="1"/>
    <col min="9475" max="9475" width="19.140625" style="321" customWidth="1"/>
    <col min="9476" max="9728" width="9.140625" style="321"/>
    <col min="9729" max="9729" width="8.140625" style="321" customWidth="1"/>
    <col min="9730" max="9730" width="82" style="321" customWidth="1"/>
    <col min="9731" max="9731" width="19.140625" style="321" customWidth="1"/>
    <col min="9732" max="9984" width="9.140625" style="321"/>
    <col min="9985" max="9985" width="8.140625" style="321" customWidth="1"/>
    <col min="9986" max="9986" width="82" style="321" customWidth="1"/>
    <col min="9987" max="9987" width="19.140625" style="321" customWidth="1"/>
    <col min="9988" max="10240" width="9.140625" style="321"/>
    <col min="10241" max="10241" width="8.140625" style="321" customWidth="1"/>
    <col min="10242" max="10242" width="82" style="321" customWidth="1"/>
    <col min="10243" max="10243" width="19.140625" style="321" customWidth="1"/>
    <col min="10244" max="10496" width="9.140625" style="321"/>
    <col min="10497" max="10497" width="8.140625" style="321" customWidth="1"/>
    <col min="10498" max="10498" width="82" style="321" customWidth="1"/>
    <col min="10499" max="10499" width="19.140625" style="321" customWidth="1"/>
    <col min="10500" max="10752" width="9.140625" style="321"/>
    <col min="10753" max="10753" width="8.140625" style="321" customWidth="1"/>
    <col min="10754" max="10754" width="82" style="321" customWidth="1"/>
    <col min="10755" max="10755" width="19.140625" style="321" customWidth="1"/>
    <col min="10756" max="11008" width="9.140625" style="321"/>
    <col min="11009" max="11009" width="8.140625" style="321" customWidth="1"/>
    <col min="11010" max="11010" width="82" style="321" customWidth="1"/>
    <col min="11011" max="11011" width="19.140625" style="321" customWidth="1"/>
    <col min="11012" max="11264" width="9.140625" style="321"/>
    <col min="11265" max="11265" width="8.140625" style="321" customWidth="1"/>
    <col min="11266" max="11266" width="82" style="321" customWidth="1"/>
    <col min="11267" max="11267" width="19.140625" style="321" customWidth="1"/>
    <col min="11268" max="11520" width="9.140625" style="321"/>
    <col min="11521" max="11521" width="8.140625" style="321" customWidth="1"/>
    <col min="11522" max="11522" width="82" style="321" customWidth="1"/>
    <col min="11523" max="11523" width="19.140625" style="321" customWidth="1"/>
    <col min="11524" max="11776" width="9.140625" style="321"/>
    <col min="11777" max="11777" width="8.140625" style="321" customWidth="1"/>
    <col min="11778" max="11778" width="82" style="321" customWidth="1"/>
    <col min="11779" max="11779" width="19.140625" style="321" customWidth="1"/>
    <col min="11780" max="12032" width="9.140625" style="321"/>
    <col min="12033" max="12033" width="8.140625" style="321" customWidth="1"/>
    <col min="12034" max="12034" width="82" style="321" customWidth="1"/>
    <col min="12035" max="12035" width="19.140625" style="321" customWidth="1"/>
    <col min="12036" max="12288" width="9.140625" style="321"/>
    <col min="12289" max="12289" width="8.140625" style="321" customWidth="1"/>
    <col min="12290" max="12290" width="82" style="321" customWidth="1"/>
    <col min="12291" max="12291" width="19.140625" style="321" customWidth="1"/>
    <col min="12292" max="12544" width="9.140625" style="321"/>
    <col min="12545" max="12545" width="8.140625" style="321" customWidth="1"/>
    <col min="12546" max="12546" width="82" style="321" customWidth="1"/>
    <col min="12547" max="12547" width="19.140625" style="321" customWidth="1"/>
    <col min="12548" max="12800" width="9.140625" style="321"/>
    <col min="12801" max="12801" width="8.140625" style="321" customWidth="1"/>
    <col min="12802" max="12802" width="82" style="321" customWidth="1"/>
    <col min="12803" max="12803" width="19.140625" style="321" customWidth="1"/>
    <col min="12804" max="13056" width="9.140625" style="321"/>
    <col min="13057" max="13057" width="8.140625" style="321" customWidth="1"/>
    <col min="13058" max="13058" width="82" style="321" customWidth="1"/>
    <col min="13059" max="13059" width="19.140625" style="321" customWidth="1"/>
    <col min="13060" max="13312" width="9.140625" style="321"/>
    <col min="13313" max="13313" width="8.140625" style="321" customWidth="1"/>
    <col min="13314" max="13314" width="82" style="321" customWidth="1"/>
    <col min="13315" max="13315" width="19.140625" style="321" customWidth="1"/>
    <col min="13316" max="13568" width="9.140625" style="321"/>
    <col min="13569" max="13569" width="8.140625" style="321" customWidth="1"/>
    <col min="13570" max="13570" width="82" style="321" customWidth="1"/>
    <col min="13571" max="13571" width="19.140625" style="321" customWidth="1"/>
    <col min="13572" max="13824" width="9.140625" style="321"/>
    <col min="13825" max="13825" width="8.140625" style="321" customWidth="1"/>
    <col min="13826" max="13826" width="82" style="321" customWidth="1"/>
    <col min="13827" max="13827" width="19.140625" style="321" customWidth="1"/>
    <col min="13828" max="14080" width="9.140625" style="321"/>
    <col min="14081" max="14081" width="8.140625" style="321" customWidth="1"/>
    <col min="14082" max="14082" width="82" style="321" customWidth="1"/>
    <col min="14083" max="14083" width="19.140625" style="321" customWidth="1"/>
    <col min="14084" max="14336" width="9.140625" style="321"/>
    <col min="14337" max="14337" width="8.140625" style="321" customWidth="1"/>
    <col min="14338" max="14338" width="82" style="321" customWidth="1"/>
    <col min="14339" max="14339" width="19.140625" style="321" customWidth="1"/>
    <col min="14340" max="14592" width="9.140625" style="321"/>
    <col min="14593" max="14593" width="8.140625" style="321" customWidth="1"/>
    <col min="14594" max="14594" width="82" style="321" customWidth="1"/>
    <col min="14595" max="14595" width="19.140625" style="321" customWidth="1"/>
    <col min="14596" max="14848" width="9.140625" style="321"/>
    <col min="14849" max="14849" width="8.140625" style="321" customWidth="1"/>
    <col min="14850" max="14850" width="82" style="321" customWidth="1"/>
    <col min="14851" max="14851" width="19.140625" style="321" customWidth="1"/>
    <col min="14852" max="15104" width="9.140625" style="321"/>
    <col min="15105" max="15105" width="8.140625" style="321" customWidth="1"/>
    <col min="15106" max="15106" width="82" style="321" customWidth="1"/>
    <col min="15107" max="15107" width="19.140625" style="321" customWidth="1"/>
    <col min="15108" max="15360" width="9.140625" style="321"/>
    <col min="15361" max="15361" width="8.140625" style="321" customWidth="1"/>
    <col min="15362" max="15362" width="82" style="321" customWidth="1"/>
    <col min="15363" max="15363" width="19.140625" style="321" customWidth="1"/>
    <col min="15364" max="15616" width="9.140625" style="321"/>
    <col min="15617" max="15617" width="8.140625" style="321" customWidth="1"/>
    <col min="15618" max="15618" width="82" style="321" customWidth="1"/>
    <col min="15619" max="15619" width="19.140625" style="321" customWidth="1"/>
    <col min="15620" max="15872" width="9.140625" style="321"/>
    <col min="15873" max="15873" width="8.140625" style="321" customWidth="1"/>
    <col min="15874" max="15874" width="82" style="321" customWidth="1"/>
    <col min="15875" max="15875" width="19.140625" style="321" customWidth="1"/>
    <col min="15876" max="16128" width="9.140625" style="321"/>
    <col min="16129" max="16129" width="8.140625" style="321" customWidth="1"/>
    <col min="16130" max="16130" width="82" style="321" customWidth="1"/>
    <col min="16131" max="16131" width="19.140625" style="321" customWidth="1"/>
    <col min="16132" max="16384" width="9.140625" style="321"/>
  </cols>
  <sheetData>
    <row r="1" spans="1:3" x14ac:dyDescent="0.2">
      <c r="C1" s="214" t="s">
        <v>887</v>
      </c>
    </row>
    <row r="2" spans="1:3" x14ac:dyDescent="0.2">
      <c r="C2" s="322"/>
    </row>
    <row r="3" spans="1:3" ht="15.75" x14ac:dyDescent="0.25">
      <c r="A3" s="706" t="s">
        <v>877</v>
      </c>
      <c r="B3" s="706"/>
      <c r="C3" s="706"/>
    </row>
    <row r="4" spans="1:3" x14ac:dyDescent="0.2">
      <c r="C4" s="322"/>
    </row>
    <row r="5" spans="1:3" x14ac:dyDescent="0.2">
      <c r="C5" s="322"/>
    </row>
    <row r="6" spans="1:3" x14ac:dyDescent="0.2">
      <c r="C6" s="322" t="s">
        <v>1</v>
      </c>
    </row>
    <row r="7" spans="1:3" x14ac:dyDescent="0.2">
      <c r="A7" s="323"/>
      <c r="B7" s="324" t="s">
        <v>2</v>
      </c>
      <c r="C7" s="324" t="s">
        <v>3</v>
      </c>
    </row>
    <row r="8" spans="1:3" ht="15.75" x14ac:dyDescent="0.2">
      <c r="A8" s="325"/>
      <c r="B8" s="325" t="s">
        <v>85</v>
      </c>
      <c r="C8" s="325" t="s">
        <v>504</v>
      </c>
    </row>
    <row r="9" spans="1:3" x14ac:dyDescent="0.2">
      <c r="A9" s="326" t="s">
        <v>505</v>
      </c>
      <c r="B9" s="327" t="s">
        <v>506</v>
      </c>
      <c r="C9" s="328">
        <v>3350</v>
      </c>
    </row>
    <row r="10" spans="1:3" x14ac:dyDescent="0.2">
      <c r="A10" s="326" t="s">
        <v>507</v>
      </c>
      <c r="B10" s="327" t="s">
        <v>508</v>
      </c>
      <c r="C10" s="328">
        <v>3412</v>
      </c>
    </row>
    <row r="11" spans="1:3" x14ac:dyDescent="0.2">
      <c r="A11" s="329" t="s">
        <v>509</v>
      </c>
      <c r="B11" s="330" t="s">
        <v>510</v>
      </c>
      <c r="C11" s="331">
        <f>C9-C10</f>
        <v>-62</v>
      </c>
    </row>
    <row r="12" spans="1:3" x14ac:dyDescent="0.2">
      <c r="A12" s="326" t="s">
        <v>511</v>
      </c>
      <c r="B12" s="327" t="s">
        <v>512</v>
      </c>
      <c r="C12" s="328">
        <v>1246</v>
      </c>
    </row>
    <row r="13" spans="1:3" x14ac:dyDescent="0.2">
      <c r="A13" s="329" t="s">
        <v>513</v>
      </c>
      <c r="B13" s="330" t="s">
        <v>514</v>
      </c>
      <c r="C13" s="331">
        <f>SUM(C12)</f>
        <v>1246</v>
      </c>
    </row>
    <row r="14" spans="1:3" x14ac:dyDescent="0.2">
      <c r="A14" s="329" t="s">
        <v>515</v>
      </c>
      <c r="B14" s="330" t="s">
        <v>516</v>
      </c>
      <c r="C14" s="331">
        <f>C11+C13</f>
        <v>1184</v>
      </c>
    </row>
    <row r="15" spans="1:3" x14ac:dyDescent="0.2">
      <c r="A15" s="329" t="s">
        <v>517</v>
      </c>
      <c r="B15" s="330" t="s">
        <v>518</v>
      </c>
      <c r="C15" s="331">
        <f>C14</f>
        <v>1184</v>
      </c>
    </row>
    <row r="16" spans="1:3" x14ac:dyDescent="0.2">
      <c r="A16" s="329" t="s">
        <v>519</v>
      </c>
      <c r="B16" s="330" t="s">
        <v>520</v>
      </c>
      <c r="C16" s="331">
        <f>C15</f>
        <v>1184</v>
      </c>
    </row>
  </sheetData>
  <mergeCells count="1">
    <mergeCell ref="A3:C3"/>
  </mergeCells>
  <pageMargins left="0.74803149606299213" right="0.74803149606299213" top="0.98425196850393704" bottom="0.98425196850393704" header="0.51181102362204722" footer="0.51181102362204722"/>
  <pageSetup paperSize="9" orientation="landscape" horizontalDpi="300" verticalDpi="300" r:id="rId1"/>
  <headerFooter alignWithMargins="0">
    <oddFooter>&amp;L&amp;D&amp;C&amp;P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22</vt:i4>
      </vt:variant>
      <vt:variant>
        <vt:lpstr>Névvel ellátott tartományok</vt:lpstr>
      </vt:variant>
      <vt:variant>
        <vt:i4>16</vt:i4>
      </vt:variant>
    </vt:vector>
  </HeadingPairs>
  <TitlesOfParts>
    <vt:vector size="38" baseType="lpstr">
      <vt:lpstr>Borító</vt:lpstr>
      <vt:lpstr>Tartalomjegyzék</vt:lpstr>
      <vt:lpstr>1. melléklet</vt:lpstr>
      <vt:lpstr>2. melléklet</vt:lpstr>
      <vt:lpstr>3. melléklet</vt:lpstr>
      <vt:lpstr>4. melléklet</vt:lpstr>
      <vt:lpstr>5. melléklet</vt:lpstr>
      <vt:lpstr>6. melléklet</vt:lpstr>
      <vt:lpstr>7. melléklet</vt:lpstr>
      <vt:lpstr>8. melléklet</vt:lpstr>
      <vt:lpstr>9. melléklet</vt:lpstr>
      <vt:lpstr>10. melléklet</vt:lpstr>
      <vt:lpstr>Tájékoztató</vt:lpstr>
      <vt:lpstr>1. tájékoztató</vt:lpstr>
      <vt:lpstr>2. tájékoztató</vt:lpstr>
      <vt:lpstr>3. tájékoztató</vt:lpstr>
      <vt:lpstr>4. tájékoztató</vt:lpstr>
      <vt:lpstr>5. tájékoztató</vt:lpstr>
      <vt:lpstr>6. tájékoztató</vt:lpstr>
      <vt:lpstr>7. tájékoztató</vt:lpstr>
      <vt:lpstr>8. tájékoztató</vt:lpstr>
      <vt:lpstr>9.tájékoztató</vt:lpstr>
      <vt:lpstr>'10. melléklet'!Nyomtatási_cím</vt:lpstr>
      <vt:lpstr>'2. melléklet'!Nyomtatási_cím</vt:lpstr>
      <vt:lpstr>'5. melléklet'!Nyomtatási_cím</vt:lpstr>
      <vt:lpstr>'5. tájékoztató'!Nyomtatási_cím</vt:lpstr>
      <vt:lpstr>'1. melléklet'!Nyomtatási_terület</vt:lpstr>
      <vt:lpstr>'2. melléklet'!Nyomtatási_terület</vt:lpstr>
      <vt:lpstr>'3. tájékoztató'!Nyomtatási_terület</vt:lpstr>
      <vt:lpstr>'4. tájékoztató'!Nyomtatási_terület</vt:lpstr>
      <vt:lpstr>'5. melléklet'!Nyomtatási_terület</vt:lpstr>
      <vt:lpstr>'6. melléklet'!Nyomtatási_terület</vt:lpstr>
      <vt:lpstr>'8. melléklet'!Nyomtatási_terület</vt:lpstr>
      <vt:lpstr>'8. tájékoztató'!Nyomtatási_terület</vt:lpstr>
      <vt:lpstr>'9. melléklet'!Nyomtatási_terület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2023-05-11T08:43:12Z</cp:lastPrinted>
  <dcterms:created xsi:type="dcterms:W3CDTF">2013-01-30T07:43:45Z</dcterms:created>
  <dcterms:modified xsi:type="dcterms:W3CDTF">2024-06-26T13:25:39Z</dcterms:modified>
</cp:coreProperties>
</file>